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Hárok1" sheetId="1" r:id="rId4"/>
    <sheet name="Hárok2" sheetId="2" r:id="rId5"/>
    <sheet name="tau" sheetId="3" r:id="rId6"/>
    <sheet name="rho" sheetId="4" r:id="rId7"/>
    <sheet name="Hárok5" sheetId="5" r:id="rId8"/>
    <sheet name="Hárok4" sheetId="6" r:id="rId9"/>
  </sheets>
</workbook>
</file>

<file path=xl/sharedStrings.xml><?xml version="1.0" encoding="utf-8"?>
<sst xmlns="http://schemas.openxmlformats.org/spreadsheetml/2006/main" uniqueCount="174">
  <si>
    <t>Mestá</t>
  </si>
  <si>
    <t>Rand</t>
  </si>
  <si>
    <t>Počet ob. 2016</t>
  </si>
  <si>
    <t>Poradie 2016</t>
  </si>
  <si>
    <t>Kategória 2016</t>
  </si>
  <si>
    <t>Počet ob. 2016 odhad</t>
  </si>
  <si>
    <t>Poradie 2016 odhad</t>
  </si>
  <si>
    <t>Kategória 2016 odhad</t>
  </si>
  <si>
    <t>Martin</t>
  </si>
  <si>
    <t>veľké mesto</t>
  </si>
  <si>
    <t>Banská Bystrica</t>
  </si>
  <si>
    <t>Spišská Nová Ves</t>
  </si>
  <si>
    <t>malé mesto</t>
  </si>
  <si>
    <t>Komárno</t>
  </si>
  <si>
    <t>Trnava</t>
  </si>
  <si>
    <t>Zvolen</t>
  </si>
  <si>
    <t>Levice</t>
  </si>
  <si>
    <t>Nitra</t>
  </si>
  <si>
    <t>Poprad</t>
  </si>
  <si>
    <t>Považská Bystrica</t>
  </si>
  <si>
    <t>Prievidza</t>
  </si>
  <si>
    <t>Michalovce</t>
  </si>
  <si>
    <t>Humenné</t>
  </si>
  <si>
    <t>Trenčín</t>
  </si>
  <si>
    <t>Bardejov</t>
  </si>
  <si>
    <t>Bratislava</t>
  </si>
  <si>
    <t>Nové Zámky</t>
  </si>
  <si>
    <t>Košice</t>
  </si>
  <si>
    <t>Žilina</t>
  </si>
  <si>
    <t>Prešov</t>
  </si>
  <si>
    <t>Liptovský Mikuláš</t>
  </si>
  <si>
    <t>Lučenec</t>
  </si>
  <si>
    <t>Piešťany</t>
  </si>
  <si>
    <t>Ružomberok</t>
  </si>
  <si>
    <t>Topoľčany</t>
  </si>
  <si>
    <t>Trebišov</t>
  </si>
  <si>
    <t>Čadca</t>
  </si>
  <si>
    <t>Dubnica nad Váhom</t>
  </si>
  <si>
    <t>Rimavská Sobota</t>
  </si>
  <si>
    <t>Partizánske</t>
  </si>
  <si>
    <t>Vranov nad Topľou</t>
  </si>
  <si>
    <t>Dunajská Streda</t>
  </si>
  <si>
    <t>Pezinok</t>
  </si>
  <si>
    <t>Šaľa</t>
  </si>
  <si>
    <t>Hlohovec</t>
  </si>
  <si>
    <t>Brezno</t>
  </si>
  <si>
    <t>Senica</t>
  </si>
  <si>
    <t>Nové Mesto nad Váhom</t>
  </si>
  <si>
    <t>Snina</t>
  </si>
  <si>
    <t>Žiar nad Hronom</t>
  </si>
  <si>
    <t>Rožňava</t>
  </si>
  <si>
    <t>Senec</t>
  </si>
  <si>
    <t>Dolný Kubín</t>
  </si>
  <si>
    <t>Bánovce nad Bebravou</t>
  </si>
  <si>
    <t>Púchov</t>
  </si>
  <si>
    <t>Malacky</t>
  </si>
  <si>
    <t>Handlová</t>
  </si>
  <si>
    <t>Kežmarok</t>
  </si>
  <si>
    <t>Stará Ľubovňa</t>
  </si>
  <si>
    <t>Sereď</t>
  </si>
  <si>
    <t>Kysucké Nové Mesto</t>
  </si>
  <si>
    <t>Galanta</t>
  </si>
  <si>
    <t>Skalica</t>
  </si>
  <si>
    <t>Detva</t>
  </si>
  <si>
    <t>Levoča</t>
  </si>
  <si>
    <t>Šamorín</t>
  </si>
  <si>
    <t>Sabinov</t>
  </si>
  <si>
    <t>Revúca</t>
  </si>
  <si>
    <t>Veľký Krtíš</t>
  </si>
  <si>
    <t>Myjava</t>
  </si>
  <si>
    <t>Zlaté Moravce</t>
  </si>
  <si>
    <t>Bytča</t>
  </si>
  <si>
    <t>Moldava nad Bodvou</t>
  </si>
  <si>
    <t>Svidník</t>
  </si>
  <si>
    <t>Holíč</t>
  </si>
  <si>
    <t>Nová Dubnica</t>
  </si>
  <si>
    <t>Stupava</t>
  </si>
  <si>
    <t>Fiľakovo</t>
  </si>
  <si>
    <t>Stropkov</t>
  </si>
  <si>
    <t>Kolárovo</t>
  </si>
  <si>
    <t>Štúrovo</t>
  </si>
  <si>
    <t>Banská Štiavnica</t>
  </si>
  <si>
    <t>Šurany</t>
  </si>
  <si>
    <t>Tvrdošín</t>
  </si>
  <si>
    <t>Veľké Kapušany</t>
  </si>
  <si>
    <t>Stará Turá</t>
  </si>
  <si>
    <t>Modra</t>
  </si>
  <si>
    <t>Krompachy</t>
  </si>
  <si>
    <t>Vráble</t>
  </si>
  <si>
    <t>Veľký Meder</t>
  </si>
  <si>
    <t>Sečovce</t>
  </si>
  <si>
    <t>Krupina</t>
  </si>
  <si>
    <t>Námestovo</t>
  </si>
  <si>
    <t>Vrútky</t>
  </si>
  <si>
    <t>Svit</t>
  </si>
  <si>
    <t>Turzovka</t>
  </si>
  <si>
    <t>Kráľovský Chlmec</t>
  </si>
  <si>
    <t>Liptovský Hrádok</t>
  </si>
  <si>
    <t>Hriňová</t>
  </si>
  <si>
    <t>Hnúšťa</t>
  </si>
  <si>
    <t>Hurbanovo</t>
  </si>
  <si>
    <t>Nová Baňa</t>
  </si>
  <si>
    <t>Trstená</t>
  </si>
  <si>
    <t>Šahy</t>
  </si>
  <si>
    <t>Tornaľa</t>
  </si>
  <si>
    <t>Želiezovce</t>
  </si>
  <si>
    <t>Krásno nad Kysucou</t>
  </si>
  <si>
    <t>Medzilaborce</t>
  </si>
  <si>
    <t>Spišská Belá</t>
  </si>
  <si>
    <t>Lipany</t>
  </si>
  <si>
    <t>Turčianske Teplice</t>
  </si>
  <si>
    <t>Žarnovica</t>
  </si>
  <si>
    <t>Nemšová</t>
  </si>
  <si>
    <t>Sobrance</t>
  </si>
  <si>
    <t>Gelnica</t>
  </si>
  <si>
    <t>Veľký Šariš</t>
  </si>
  <si>
    <t>Vrbové</t>
  </si>
  <si>
    <t>Rajec</t>
  </si>
  <si>
    <t>Poltár</t>
  </si>
  <si>
    <t>Dobšiná</t>
  </si>
  <si>
    <t>Svätý Jur</t>
  </si>
  <si>
    <t>Ilava</t>
  </si>
  <si>
    <t>Gabčíkovo</t>
  </si>
  <si>
    <t>Kremnica</t>
  </si>
  <si>
    <t>Sládkovičovo</t>
  </si>
  <si>
    <t>Gbely</t>
  </si>
  <si>
    <t>Šaštín-Stráže</t>
  </si>
  <si>
    <t>Sliač</t>
  </si>
  <si>
    <t>Brezová pod Bradlom</t>
  </si>
  <si>
    <t>Bojnice</t>
  </si>
  <si>
    <t>Medzev</t>
  </si>
  <si>
    <t>Strážske</t>
  </si>
  <si>
    <t>Turany</t>
  </si>
  <si>
    <t>Nováky</t>
  </si>
  <si>
    <t>Trenčianske Teplice</t>
  </si>
  <si>
    <t>Tisovec</t>
  </si>
  <si>
    <t>Leopoldov</t>
  </si>
  <si>
    <t>Giraltovce</t>
  </si>
  <si>
    <t>Vysoké Tatry</t>
  </si>
  <si>
    <t>Spišské Podhradie</t>
  </si>
  <si>
    <t>Hanušovce nad Topľou</t>
  </si>
  <si>
    <t>Čierna nad Tisou</t>
  </si>
  <si>
    <t>Tlmače</t>
  </si>
  <si>
    <t>Spišské Vlachy</t>
  </si>
  <si>
    <t>Jelšava</t>
  </si>
  <si>
    <t>Podolínec</t>
  </si>
  <si>
    <t>Rajecké Teplice</t>
  </si>
  <si>
    <t>Spišská Stará Ves</t>
  </si>
  <si>
    <t>Modrý Kameň</t>
  </si>
  <si>
    <t>Dudince</t>
  </si>
  <si/>
  <si>
    <t>Konkordencia</t>
  </si>
  <si>
    <t>Diskordencia</t>
  </si>
  <si>
    <t>K+D</t>
  </si>
  <si>
    <t>tk</t>
  </si>
  <si>
    <t>D</t>
  </si>
  <si>
    <t>P</t>
  </si>
  <si>
    <t>Q</t>
  </si>
  <si>
    <r>
      <rPr>
        <sz val="11"/>
        <color indexed="8"/>
        <rFont val="Calibri"/>
      </rPr>
      <t>d</t>
    </r>
    <r>
      <rPr>
        <vertAlign val="subscript"/>
        <sz val="11"/>
        <color indexed="8"/>
        <rFont val="Calibri"/>
      </rPr>
      <t>j</t>
    </r>
  </si>
  <si>
    <r>
      <rPr>
        <sz val="11"/>
        <color indexed="8"/>
        <rFont val="Calibri"/>
      </rPr>
      <t>d</t>
    </r>
    <r>
      <rPr>
        <vertAlign val="subscript"/>
        <sz val="11"/>
        <color indexed="8"/>
        <rFont val="Calibri"/>
      </rPr>
      <t>j</t>
    </r>
    <r>
      <rPr>
        <vertAlign val="superscript"/>
        <sz val="11"/>
        <color indexed="8"/>
        <rFont val="Calibri"/>
      </rPr>
      <t>2</t>
    </r>
  </si>
  <si>
    <r>
      <rPr>
        <sz val="11"/>
        <color indexed="8"/>
        <rFont val="Calibri"/>
      </rPr>
      <t>r</t>
    </r>
    <r>
      <rPr>
        <vertAlign val="subscript"/>
        <sz val="11"/>
        <color indexed="8"/>
        <rFont val="Calibri"/>
      </rPr>
      <t xml:space="preserve">s </t>
    </r>
    <r>
      <rPr>
        <sz val="11"/>
        <color indexed="8"/>
        <rFont val="Calibri"/>
      </rPr>
      <t>=</t>
    </r>
  </si>
  <si>
    <t>Počet z Kategória 2016</t>
  </si>
  <si>
    <t>Menovky stĺpcov</t>
  </si>
  <si>
    <t>Menovky riadkov</t>
  </si>
  <si>
    <t>Celkový súčet</t>
  </si>
  <si>
    <t>n</t>
  </si>
  <si>
    <t>r</t>
  </si>
  <si>
    <t>s</t>
  </si>
  <si>
    <t>m</t>
  </si>
  <si>
    <t>chí2</t>
  </si>
  <si>
    <t>C</t>
  </si>
  <si>
    <t>Cmax</t>
  </si>
  <si>
    <t xml:space="preserve"> C cor</t>
  </si>
  <si>
    <t>V</t>
  </si>
</sst>
</file>

<file path=xl/styles.xml><?xml version="1.0" encoding="utf-8"?>
<styleSheet xmlns="http://schemas.openxmlformats.org/spreadsheetml/2006/main">
  <numFmts count="1">
    <numFmt numFmtId="0" formatCode="General"/>
  </numFmts>
  <fonts count="10">
    <font>
      <sz val="11"/>
      <color indexed="8"/>
      <name val="Calibri"/>
    </font>
    <font>
      <sz val="11"/>
      <color indexed="8"/>
      <name val="Helvetica"/>
    </font>
    <font>
      <sz val="14"/>
      <color indexed="8"/>
      <name val="Calibri"/>
    </font>
    <font>
      <b val="1"/>
      <sz val="11"/>
      <color indexed="8"/>
      <name val="Calibri"/>
    </font>
    <font>
      <sz val="10"/>
      <color indexed="8"/>
      <name val="Calibri"/>
    </font>
    <font>
      <sz val="18"/>
      <color indexed="8"/>
      <name val="Calibri"/>
    </font>
    <font>
      <sz val="9"/>
      <color indexed="13"/>
      <name val="Calibri"/>
    </font>
    <font>
      <b val="1"/>
      <sz val="18"/>
      <color indexed="8"/>
      <name val="Calibri"/>
    </font>
    <font>
      <vertAlign val="subscript"/>
      <sz val="11"/>
      <color indexed="8"/>
      <name val="Calibri"/>
    </font>
    <font>
      <vertAlign val="superscript"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1"/>
        <bgColor auto="1"/>
      </patternFill>
    </fill>
  </fills>
  <borders count="15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4"/>
      </bottom>
      <diagonal/>
    </border>
    <border>
      <left style="thin">
        <color indexed="10"/>
      </left>
      <right/>
      <top style="thin">
        <color indexed="14"/>
      </top>
      <bottom/>
      <diagonal/>
    </border>
    <border>
      <left/>
      <right/>
      <top style="thin">
        <color indexed="14"/>
      </top>
      <bottom/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14"/>
      </bottom>
      <diagonal/>
    </border>
    <border>
      <left/>
      <right/>
      <top/>
      <bottom style="thin">
        <color indexed="14"/>
      </bottom>
      <diagonal/>
    </border>
    <border>
      <left style="thin">
        <color indexed="10"/>
      </left>
      <right style="thin">
        <color indexed="10"/>
      </right>
      <top style="thin">
        <color indexed="14"/>
      </top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38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49" fontId="0" fillId="2" borderId="1" applyNumberFormat="1" applyFont="1" applyFill="1" applyBorder="1" applyAlignment="1" applyProtection="0">
      <alignment vertical="bottom"/>
    </xf>
    <xf numFmtId="0" fontId="0" fillId="2" borderId="1" applyNumberFormat="1" applyFont="1" applyFill="1" applyBorder="1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2" applyNumberFormat="1" applyFont="1" applyFill="1" applyBorder="1" applyAlignment="1" applyProtection="0">
      <alignment vertical="bottom"/>
    </xf>
    <xf numFmtId="49" fontId="3" fillId="3" borderId="3" applyNumberFormat="1" applyFont="1" applyFill="1" applyBorder="1" applyAlignment="1" applyProtection="0">
      <alignment vertical="bottom"/>
    </xf>
    <xf numFmtId="49" fontId="3" fillId="3" borderId="4" applyNumberFormat="1" applyFont="1" applyFill="1" applyBorder="1" applyAlignment="1" applyProtection="0">
      <alignment vertical="bottom"/>
    </xf>
    <xf numFmtId="0" fontId="3" fillId="3" borderId="4" applyNumberFormat="1" applyFont="1" applyFill="1" applyBorder="1" applyAlignment="1" applyProtection="0">
      <alignment vertical="bottom"/>
    </xf>
    <xf numFmtId="0" fontId="0" fillId="2" borderId="5" applyNumberFormat="1" applyFont="1" applyFill="1" applyBorder="1" applyAlignment="1" applyProtection="0">
      <alignment vertical="bottom"/>
    </xf>
    <xf numFmtId="49" fontId="3" fillId="3" borderId="6" applyNumberFormat="1" applyFont="1" applyFill="1" applyBorder="1" applyAlignment="1" applyProtection="0">
      <alignment vertical="bottom"/>
    </xf>
    <xf numFmtId="49" fontId="3" fillId="3" borderId="7" applyNumberFormat="1" applyFont="1" applyFill="1" applyBorder="1" applyAlignment="1" applyProtection="0">
      <alignment vertical="bottom"/>
    </xf>
    <xf numFmtId="49" fontId="0" fillId="2" borderId="8" applyNumberFormat="1" applyFont="1" applyFill="1" applyBorder="1" applyAlignment="1" applyProtection="0">
      <alignment horizontal="left" vertical="bottom"/>
    </xf>
    <xf numFmtId="0" fontId="0" fillId="2" borderId="8" applyNumberFormat="1" applyFont="1" applyFill="1" applyBorder="1" applyAlignment="1" applyProtection="0">
      <alignment vertical="bottom"/>
    </xf>
    <xf numFmtId="49" fontId="0" fillId="2" borderId="9" applyNumberFormat="1" applyFont="1" applyFill="1" applyBorder="1" applyAlignment="1" applyProtection="0">
      <alignment horizontal="left" vertical="bottom"/>
    </xf>
    <xf numFmtId="0" fontId="0" fillId="2" borderId="9" applyNumberFormat="1" applyFont="1" applyFill="1" applyBorder="1" applyAlignment="1" applyProtection="0">
      <alignment vertical="bottom"/>
    </xf>
    <xf numFmtId="49" fontId="0" fillId="4" borderId="6" applyNumberFormat="1" applyFont="1" applyFill="1" applyBorder="1" applyAlignment="1" applyProtection="0">
      <alignment horizontal="left" vertical="bottom"/>
    </xf>
    <xf numFmtId="0" fontId="0" fillId="4" borderId="7" applyNumberFormat="1" applyFont="1" applyFill="1" applyBorder="1" applyAlignment="1" applyProtection="0">
      <alignment vertical="bottom"/>
    </xf>
    <xf numFmtId="0" fontId="0" borderId="5" applyNumberFormat="0" applyFont="1" applyFill="0" applyBorder="1" applyAlignment="1" applyProtection="0">
      <alignment vertical="bottom"/>
    </xf>
    <xf numFmtId="0" fontId="0" borderId="10" applyNumberFormat="0" applyFont="1" applyFill="0" applyBorder="1" applyAlignment="1" applyProtection="0">
      <alignment vertical="bottom"/>
    </xf>
    <xf numFmtId="49" fontId="3" fillId="3" borderId="11" applyNumberFormat="1" applyFont="1" applyFill="1" applyBorder="1" applyAlignment="1" applyProtection="0">
      <alignment vertical="bottom"/>
    </xf>
    <xf numFmtId="49" fontId="3" fillId="3" borderId="12" applyNumberFormat="1" applyFont="1" applyFill="1" applyBorder="1" applyAlignment="1" applyProtection="0">
      <alignment vertical="bottom"/>
    </xf>
    <xf numFmtId="49" fontId="0" fillId="2" borderId="13" applyNumberFormat="1" applyFont="1" applyFill="1" applyBorder="1" applyAlignment="1" applyProtection="0">
      <alignment horizontal="left" vertical="bottom"/>
    </xf>
    <xf numFmtId="0" fontId="0" fillId="2" borderId="13" applyNumberFormat="1" applyFont="1" applyFill="1" applyBorder="1" applyAlignment="1" applyProtection="0">
      <alignment vertical="bottom"/>
    </xf>
    <xf numFmtId="49" fontId="0" fillId="2" borderId="2" applyNumberFormat="1" applyFont="1" applyFill="1" applyBorder="1" applyAlignment="1" applyProtection="0">
      <alignment horizontal="left" vertical="bottom"/>
    </xf>
    <xf numFmtId="49" fontId="3" fillId="3" borderId="3" applyNumberFormat="1" applyFont="1" applyFill="1" applyBorder="1" applyAlignment="1" applyProtection="0">
      <alignment horizontal="left" vertical="bottom"/>
    </xf>
    <xf numFmtId="0" fontId="0" fillId="2" borderId="10" applyNumberFormat="1" applyFont="1" applyFill="1" applyBorder="1" applyAlignment="1" applyProtection="0">
      <alignment horizontal="left" vertical="bottom"/>
    </xf>
    <xf numFmtId="0" fontId="0" fillId="2" borderId="10" applyNumberFormat="1" applyFont="1" applyFill="1" applyBorder="1" applyAlignment="1" applyProtection="0">
      <alignment vertical="bottom"/>
    </xf>
    <xf numFmtId="49" fontId="0" fillId="2" borderId="9" applyNumberFormat="1" applyFont="1" applyFill="1" applyBorder="1" applyAlignment="1" applyProtection="0">
      <alignment vertical="bottom"/>
    </xf>
    <xf numFmtId="0" fontId="0" borderId="14" applyNumberFormat="0" applyFont="1" applyFill="0" applyBorder="1" applyAlignment="1" applyProtection="0">
      <alignment vertical="bottom"/>
    </xf>
    <xf numFmtId="49" fontId="0" fillId="3" borderId="7" applyNumberFormat="1" applyFont="1" applyFill="1" applyBorder="1" applyAlignment="1" applyProtection="0">
      <alignment vertical="bottom"/>
    </xf>
    <xf numFmtId="0" fontId="0" borderId="8" applyNumberFormat="0" applyFont="1" applyFill="0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d8d8d8"/>
      <rgbColor rgb="ffbfbfbf"/>
      <rgbColor rgb="ff595959"/>
      <rgbColor rgb="ff9cc2e5"/>
      <rgbColor rgb="ffdeeaf6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1800" u="none">
                <a:solidFill>
                  <a:srgbClr val="000000"/>
                </a:solidFill>
                <a:latin typeface="Calibri"/>
              </a:defRPr>
            </a:pPr>
            <a:r>
              <a:rPr b="1" i="0" strike="noStrike" sz="1800" u="none">
                <a:solidFill>
                  <a:srgbClr val="000000"/>
                </a:solidFill>
                <a:latin typeface="Calibri"/>
              </a:rPr>
              <a:t>Počet ob. 2016 odhad</a:t>
            </a:r>
          </a:p>
        </c:rich>
      </c:tx>
      <c:layout>
        <c:manualLayout>
          <c:xMode val="edge"/>
          <c:yMode val="edge"/>
          <c:x val="0.264794"/>
          <c:y val="0"/>
          <c:w val="0.470412"/>
          <c:h val="0.156065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102561"/>
          <c:y val="0.156065"/>
          <c:w val="0.859893"/>
          <c:h val="0.762338"/>
        </c:manualLayout>
      </c:layout>
      <c:scatterChart>
        <c:scatterStyle val="lineMarker"/>
        <c:varyColors val="0"/>
        <c:ser>
          <c:idx val="0"/>
          <c:order val="0"/>
          <c:tx>
            <c:strRef>
              <c:f>'Hárok2'!$B$1</c:f>
              <c:strCache>
                <c:ptCount val="1"/>
                <c:pt idx="0">
                  <c:v>Počet ob. 2016 odhad</c:v>
                </c:pt>
              </c:strCache>
            </c:strRef>
          </c:tx>
          <c:spPr>
            <a:solidFill>
              <a:schemeClr val="accent1"/>
            </a:solidFill>
            <a:ln w="12700" cap="flat">
              <a:noFill/>
              <a:miter lim="400000"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 cap="flat">
                <a:solidFill>
                  <a:schemeClr val="accent1"/>
                </a:solidFill>
                <a:prstDash val="solid"/>
                <a:miter lim="800000"/>
              </a:ln>
              <a:effectLst/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trendline>
            <c:spPr>
              <a:noFill/>
              <a:ln w="19050" cap="rnd">
                <a:solidFill>
                  <a:schemeClr val="accent1"/>
                </a:solidFill>
                <a:prstDash val="sysDot"/>
                <a:miter lim="800000"/>
              </a:ln>
              <a:effectLst>
                <a:outerShdw sx="100000" sy="100000" kx="0" ky="0" algn="tl" rotWithShape="1" blurRad="12700" dist="25400" dir="7320000">
                  <a:srgbClr val="000000">
                    <a:alpha val="25000"/>
                  </a:srgbClr>
                </a:outerShdw>
              </a:effectLst>
            </c:spPr>
            <c:trendlineType val="linear"/>
            <c:forward val="0"/>
            <c:backward val="0"/>
            <c:dispRSqr val="1"/>
            <c:dispEq val="1"/>
          </c:trendline>
          <c:xVal>
            <c:numRef>
              <c:f>'Hárok2'!$A$2:$A$21</c:f>
              <c:numCache>
                <c:ptCount val="20"/>
                <c:pt idx="0">
                  <c:v>55332.000000</c:v>
                </c:pt>
                <c:pt idx="1">
                  <c:v>78635.000000</c:v>
                </c:pt>
                <c:pt idx="2">
                  <c:v>37472.000000</c:v>
                </c:pt>
                <c:pt idx="3">
                  <c:v>34190.000000</c:v>
                </c:pt>
                <c:pt idx="4">
                  <c:v>65536.000000</c:v>
                </c:pt>
                <c:pt idx="5">
                  <c:v>42688.000000</c:v>
                </c:pt>
                <c:pt idx="6">
                  <c:v>33548.000000</c:v>
                </c:pt>
                <c:pt idx="7">
                  <c:v>77374.000000</c:v>
                </c:pt>
                <c:pt idx="8">
                  <c:v>51750.000000</c:v>
                </c:pt>
                <c:pt idx="9">
                  <c:v>40075.000000</c:v>
                </c:pt>
                <c:pt idx="10">
                  <c:v>46830.000000</c:v>
                </c:pt>
                <c:pt idx="11">
                  <c:v>39351.000000</c:v>
                </c:pt>
                <c:pt idx="12">
                  <c:v>33660.000000</c:v>
                </c:pt>
                <c:pt idx="13">
                  <c:v>55593.000000</c:v>
                </c:pt>
                <c:pt idx="14">
                  <c:v>32699.000000</c:v>
                </c:pt>
                <c:pt idx="15">
                  <c:v>425923.000000</c:v>
                </c:pt>
                <c:pt idx="16">
                  <c:v>38486.000000</c:v>
                </c:pt>
                <c:pt idx="17">
                  <c:v>239141.000000</c:v>
                </c:pt>
                <c:pt idx="18">
                  <c:v>81041.000000</c:v>
                </c:pt>
                <c:pt idx="19">
                  <c:v>89618.000000</c:v>
                </c:pt>
              </c:numCache>
            </c:numRef>
          </c:xVal>
          <c:yVal>
            <c:numRef>
              <c:f>'Hárok2'!$B$2:$B$21</c:f>
              <c:numCache>
                <c:ptCount val="20"/>
                <c:pt idx="0">
                  <c:v>61542.000000</c:v>
                </c:pt>
                <c:pt idx="1">
                  <c:v>81546.000000</c:v>
                </c:pt>
                <c:pt idx="2">
                  <c:v>32541.000000</c:v>
                </c:pt>
                <c:pt idx="3">
                  <c:v>33211.000000</c:v>
                </c:pt>
                <c:pt idx="4">
                  <c:v>71456.000000</c:v>
                </c:pt>
                <c:pt idx="5">
                  <c:v>44569.000000</c:v>
                </c:pt>
                <c:pt idx="6">
                  <c:v>37512.000000</c:v>
                </c:pt>
                <c:pt idx="7">
                  <c:v>87981.000000</c:v>
                </c:pt>
                <c:pt idx="8">
                  <c:v>55783.000000</c:v>
                </c:pt>
                <c:pt idx="9">
                  <c:v>42136.000000</c:v>
                </c:pt>
                <c:pt idx="10">
                  <c:v>49863.000000</c:v>
                </c:pt>
                <c:pt idx="11">
                  <c:v>47562.000000</c:v>
                </c:pt>
                <c:pt idx="12">
                  <c:v>39862.000000</c:v>
                </c:pt>
                <c:pt idx="13">
                  <c:v>59632.000000</c:v>
                </c:pt>
                <c:pt idx="14">
                  <c:v>32697.000000</c:v>
                </c:pt>
                <c:pt idx="15">
                  <c:v>432561.000000</c:v>
                </c:pt>
                <c:pt idx="16">
                  <c:v>36521.000000</c:v>
                </c:pt>
                <c:pt idx="17">
                  <c:v>245103.000000</c:v>
                </c:pt>
                <c:pt idx="18">
                  <c:v>91453.000000</c:v>
                </c:pt>
                <c:pt idx="19">
                  <c:v>92531.000000</c:v>
                </c:pt>
              </c:numCache>
            </c:numRef>
          </c:yVal>
          <c:smooth val="0"/>
        </c:ser>
        <c:axId val="2094734552"/>
        <c:axId val="2094734553"/>
      </c:scatterChart>
      <c:valAx>
        <c:axId val="2094734552"/>
        <c:scaling>
          <c:orientation val="minMax"/>
          <c:max val="100000"/>
        </c:scaling>
        <c:delete val="0"/>
        <c:axPos val="b"/>
        <c:majorGridlines>
          <c:spPr>
            <a:ln w="12700" cap="flat">
              <a:solidFill>
                <a:srgbClr val="D9D9D9"/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ln w="12700" cap="flat">
            <a:solidFill>
              <a:srgbClr val="BFBFBF"/>
            </a:solidFill>
            <a:prstDash val="solid"/>
            <a:round/>
          </a:ln>
        </c:spPr>
        <c:txPr>
          <a:bodyPr rot="0"/>
          <a:lstStyle/>
          <a:p>
            <a:pPr>
              <a:defRPr b="0" i="0" strike="noStrike" sz="900" u="none">
                <a:solidFill>
                  <a:srgbClr val="595959"/>
                </a:solidFill>
                <a:latin typeface="Calibri"/>
              </a:defRPr>
            </a:pPr>
          </a:p>
        </c:txPr>
        <c:crossAx val="2094734553"/>
        <c:crosses val="autoZero"/>
        <c:crossBetween val="between"/>
        <c:majorUnit val="25000"/>
        <c:minorUnit val="12500"/>
      </c:valAx>
      <c:valAx>
        <c:axId val="2094734553"/>
        <c:scaling>
          <c:orientation val="minMax"/>
          <c:max val="100000"/>
        </c:scaling>
        <c:delete val="0"/>
        <c:axPos val="l"/>
        <c:majorGridlines>
          <c:spPr>
            <a:ln w="12700" cap="flat">
              <a:solidFill>
                <a:srgbClr val="D9D9D9"/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ln w="12700" cap="flat">
            <a:solidFill>
              <a:srgbClr val="BFBFBF"/>
            </a:solidFill>
            <a:prstDash val="solid"/>
            <a:round/>
          </a:ln>
        </c:spPr>
        <c:txPr>
          <a:bodyPr rot="0"/>
          <a:lstStyle/>
          <a:p>
            <a:pPr>
              <a:defRPr b="0" i="0" strike="noStrike" sz="900" u="none">
                <a:solidFill>
                  <a:srgbClr val="595959"/>
                </a:solidFill>
                <a:latin typeface="Calibri"/>
              </a:defRPr>
            </a:pPr>
          </a:p>
        </c:txPr>
        <c:crossAx val="2094734552"/>
        <c:crosses val="autoZero"/>
        <c:crossBetween val="between"/>
        <c:majorUnit val="25000"/>
        <c:minorUnit val="12500"/>
      </c:valAx>
      <c:spPr>
        <a:noFill/>
        <a:ln w="12700" cap="flat">
          <a:noFill/>
          <a:miter lim="400000"/>
        </a:ln>
        <a:effectLst/>
      </c:spPr>
    </c:plotArea>
    <c:plotVisOnly val="1"/>
    <c:dispBlanksAs val="gap"/>
  </c:chart>
  <c:spPr>
    <a:solidFill>
      <a:srgbClr val="FFFFFF"/>
    </a:solidFill>
    <a:ln w="12700" cap="flat">
      <a:solidFill>
        <a:srgbClr val="D9D9D9"/>
      </a:solidFill>
      <a:prstDash val="solid"/>
      <a:round/>
    </a:ln>
    <a:effectLst/>
  </c:spPr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/Relationships>

</file>

<file path=xl/drawings/drawing1.xml><?xml version="1.0" encoding="utf-8"?>
<xdr:wsDr xmlns:r="http://schemas.openxmlformats.org/officeDocument/2006/relationships" xmlns:a="http://schemas.openxmlformats.org/drawingml/2006/main" xmlns:xdr="http://schemas.openxmlformats.org/drawingml/2006/spreadsheetDrawing">
  <xdr:twoCellAnchor>
    <xdr:from>
      <xdr:col>5</xdr:col>
      <xdr:colOff>517977</xdr:colOff>
      <xdr:row>7</xdr:row>
      <xdr:rowOff>180276</xdr:rowOff>
    </xdr:from>
    <xdr:to>
      <xdr:col>13</xdr:col>
      <xdr:colOff>91690</xdr:colOff>
      <xdr:row>21</xdr:row>
      <xdr:rowOff>35939</xdr:rowOff>
    </xdr:to>
    <xdr:graphicFrame>
      <xdr:nvGraphicFramePr>
        <xdr:cNvPr id="2" name="Chart 2"/>
        <xdr:cNvGraphicFramePr/>
      </xdr:nvGraphicFramePr>
      <xdr:xfrm>
        <a:off x="5051877" y="1513776"/>
        <a:ext cx="4958514" cy="2522664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Motív balíka Office">
  <a:themeElements>
    <a:clrScheme name="Motív balíka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Motív balíka Offic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Motív balíka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H142"/>
  <sheetViews>
    <sheetView workbookViewId="0" showGridLines="0" defaultGridColor="1"/>
  </sheetViews>
  <sheetFormatPr defaultColWidth="8.83333" defaultRowHeight="15" customHeight="1" outlineLevelRow="0" outlineLevelCol="0"/>
  <cols>
    <col min="1" max="1" width="18.3516" style="1" customWidth="1"/>
    <col min="2" max="2" width="8.85156" style="1" customWidth="1"/>
    <col min="3" max="3" width="14" style="1" customWidth="1"/>
    <col min="4" max="4" width="17" style="1" customWidth="1"/>
    <col min="5" max="5" width="14.5" style="1" customWidth="1"/>
    <col min="6" max="6" width="20" style="1" customWidth="1"/>
    <col min="7" max="7" width="17.6719" style="1" customWidth="1"/>
    <col min="8" max="8" width="20" style="1" customWidth="1"/>
    <col min="9" max="256" width="8.85156" style="1" customWidth="1"/>
  </cols>
  <sheetData>
    <row r="1" ht="15" customHeight="1">
      <c r="A1" t="s" s="2">
        <v>0</v>
      </c>
      <c r="B1" t="s" s="2">
        <v>1</v>
      </c>
      <c r="C1" t="s" s="2">
        <v>2</v>
      </c>
      <c r="D1" t="s" s="2">
        <v>3</v>
      </c>
      <c r="E1" t="s" s="2">
        <v>4</v>
      </c>
      <c r="F1" t="s" s="2">
        <v>5</v>
      </c>
      <c r="G1" t="s" s="2">
        <v>6</v>
      </c>
      <c r="H1" t="s" s="2">
        <v>7</v>
      </c>
    </row>
    <row r="2" ht="15" customHeight="1">
      <c r="A2" t="s" s="3">
        <v>8</v>
      </c>
      <c r="B2" s="4">
        <v>8875422</v>
      </c>
      <c r="C2" s="4">
        <v>55332</v>
      </c>
      <c r="D2" s="4">
        <f>RANK(C2,$C$2:$C$21)</f>
        <v>9</v>
      </c>
      <c r="E2" t="s" s="3">
        <f>IF(D2&lt;11,"veľké mesto","malé mesto")</f>
        <v>9</v>
      </c>
      <c r="F2" s="4">
        <v>61542</v>
      </c>
      <c r="G2" s="4">
        <f>RANK(F2,$F$2:$F$21)</f>
        <v>8</v>
      </c>
      <c r="H2" t="s" s="3">
        <f>IF(G2&lt;11,"veľké mesto","malé mesto")</f>
        <v>9</v>
      </c>
    </row>
    <row r="3" ht="15" customHeight="1">
      <c r="A3" t="s" s="3">
        <v>10</v>
      </c>
      <c r="B3" s="4">
        <v>8824728</v>
      </c>
      <c r="C3" s="4">
        <v>78635</v>
      </c>
      <c r="D3" s="4">
        <f>RANK(C3,$C$2:$C$21)</f>
        <v>5</v>
      </c>
      <c r="E3" t="s" s="3">
        <f>IF(D3&lt;11,"veľké mesto","malé mesto")</f>
        <v>9</v>
      </c>
      <c r="F3" s="4">
        <v>81546</v>
      </c>
      <c r="G3" s="4">
        <f>RANK(F3,$F$2:$F$21)</f>
        <v>6</v>
      </c>
      <c r="H3" t="s" s="3">
        <f>IF(G3&lt;11,"veľké mesto","malé mesto")</f>
        <v>9</v>
      </c>
    </row>
    <row r="4" ht="15" customHeight="1">
      <c r="A4" t="s" s="3">
        <v>11</v>
      </c>
      <c r="B4" s="4">
        <v>8378117</v>
      </c>
      <c r="C4" s="4">
        <v>37472</v>
      </c>
      <c r="D4" s="4">
        <f>RANK(C4,$C$2:$C$21)</f>
        <v>16</v>
      </c>
      <c r="E4" t="s" s="3">
        <f>IF(D4&lt;11,"veľké mesto","malé mesto")</f>
        <v>12</v>
      </c>
      <c r="F4" s="4">
        <v>32541</v>
      </c>
      <c r="G4" s="4">
        <f>RANK(F4,$F$2:$F$21)</f>
        <v>20</v>
      </c>
      <c r="H4" t="s" s="3">
        <f>IF(G4&lt;11,"veľké mesto","malé mesto")</f>
        <v>12</v>
      </c>
    </row>
    <row r="5" ht="15" customHeight="1">
      <c r="A5" t="s" s="3">
        <v>13</v>
      </c>
      <c r="B5" s="4">
        <v>8123071</v>
      </c>
      <c r="C5" s="4">
        <v>34190</v>
      </c>
      <c r="D5" s="4">
        <f>RANK(C5,$C$2:$C$21)</f>
        <v>17</v>
      </c>
      <c r="E5" t="s" s="3">
        <f>IF(D5&lt;11,"veľké mesto","malé mesto")</f>
        <v>12</v>
      </c>
      <c r="F5" s="4">
        <v>33211</v>
      </c>
      <c r="G5" s="4">
        <f>RANK(F5,$F$2:$F$21)</f>
        <v>18</v>
      </c>
      <c r="H5" t="s" s="3">
        <f>IF(G5&lt;11,"veľké mesto","malé mesto")</f>
        <v>12</v>
      </c>
    </row>
    <row r="6" ht="15" customHeight="1">
      <c r="A6" t="s" s="3">
        <v>14</v>
      </c>
      <c r="B6" s="4">
        <v>7904541</v>
      </c>
      <c r="C6" s="4">
        <v>65536</v>
      </c>
      <c r="D6" s="4">
        <f>RANK(C6,$C$2:$C$21)</f>
        <v>7</v>
      </c>
      <c r="E6" t="s" s="3">
        <f>IF(D6&lt;11,"veľké mesto","malé mesto")</f>
        <v>9</v>
      </c>
      <c r="F6" s="4">
        <v>71456</v>
      </c>
      <c r="G6" s="4">
        <f>RANK(F6,$F$2:$F$21)</f>
        <v>7</v>
      </c>
      <c r="H6" t="s" s="3">
        <f>IF(G6&lt;11,"veľké mesto","malé mesto")</f>
        <v>9</v>
      </c>
    </row>
    <row r="7" ht="15" customHeight="1">
      <c r="A7" t="s" s="3">
        <v>15</v>
      </c>
      <c r="B7" s="4">
        <v>7896151</v>
      </c>
      <c r="C7" s="4">
        <v>42688</v>
      </c>
      <c r="D7" s="4">
        <f>RANK(C7,$C$2:$C$21)</f>
        <v>12</v>
      </c>
      <c r="E7" t="s" s="3">
        <f>IF(D7&lt;11,"veľké mesto","malé mesto")</f>
        <v>12</v>
      </c>
      <c r="F7" s="4">
        <v>44569</v>
      </c>
      <c r="G7" s="4">
        <f>RANK(F7,$F$2:$F$21)</f>
        <v>13</v>
      </c>
      <c r="H7" t="s" s="3">
        <f>IF(G7&lt;11,"veľké mesto","malé mesto")</f>
        <v>12</v>
      </c>
    </row>
    <row r="8" ht="15" customHeight="1">
      <c r="A8" t="s" s="3">
        <v>16</v>
      </c>
      <c r="B8" s="4">
        <v>7241891</v>
      </c>
      <c r="C8" s="4">
        <v>33548</v>
      </c>
      <c r="D8" s="4">
        <f>RANK(C8,$C$2:$C$21)</f>
        <v>19</v>
      </c>
      <c r="E8" t="s" s="3">
        <f>IF(D8&lt;11,"veľké mesto","malé mesto")</f>
        <v>12</v>
      </c>
      <c r="F8" s="4">
        <v>37512</v>
      </c>
      <c r="G8" s="4">
        <f>RANK(F8,$F$2:$F$21)</f>
        <v>16</v>
      </c>
      <c r="H8" t="s" s="3">
        <f>IF(G8&lt;11,"veľké mesto","malé mesto")</f>
        <v>12</v>
      </c>
    </row>
    <row r="9" ht="15" customHeight="1">
      <c r="A9" t="s" s="3">
        <v>17</v>
      </c>
      <c r="B9" s="4">
        <v>7147133</v>
      </c>
      <c r="C9" s="4">
        <v>77374</v>
      </c>
      <c r="D9" s="4">
        <f>RANK(C9,$C$2:$C$21)</f>
        <v>6</v>
      </c>
      <c r="E9" t="s" s="3">
        <f>IF(D9&lt;11,"veľké mesto","malé mesto")</f>
        <v>9</v>
      </c>
      <c r="F9" s="4">
        <v>87981</v>
      </c>
      <c r="G9" s="4">
        <f>RANK(F9,$F$2:$F$21)</f>
        <v>5</v>
      </c>
      <c r="H9" t="s" s="3">
        <f>IF(G9&lt;11,"veľké mesto","malé mesto")</f>
        <v>9</v>
      </c>
    </row>
    <row r="10" ht="15" customHeight="1">
      <c r="A10" t="s" s="3">
        <v>18</v>
      </c>
      <c r="B10" s="4">
        <v>6763090</v>
      </c>
      <c r="C10" s="4">
        <v>51750</v>
      </c>
      <c r="D10" s="4">
        <f>RANK(C10,$C$2:$C$21)</f>
        <v>10</v>
      </c>
      <c r="E10" t="s" s="3">
        <f>IF(D10&lt;11,"veľké mesto","malé mesto")</f>
        <v>9</v>
      </c>
      <c r="F10" s="4">
        <v>55783</v>
      </c>
      <c r="G10" s="4">
        <f>RANK(F10,$F$2:$F$21)</f>
        <v>10</v>
      </c>
      <c r="H10" t="s" s="3">
        <f>IF(G10&lt;11,"veľké mesto","malé mesto")</f>
        <v>9</v>
      </c>
    </row>
    <row r="11" ht="15" customHeight="1">
      <c r="A11" t="s" s="3">
        <v>19</v>
      </c>
      <c r="B11" s="4">
        <v>6114662</v>
      </c>
      <c r="C11" s="4">
        <v>40075</v>
      </c>
      <c r="D11" s="4">
        <f>RANK(C11,$C$2:$C$21)</f>
        <v>13</v>
      </c>
      <c r="E11" t="s" s="3">
        <f>IF(D11&lt;11,"veľké mesto","malé mesto")</f>
        <v>12</v>
      </c>
      <c r="F11" s="4">
        <v>42136</v>
      </c>
      <c r="G11" s="4">
        <f>RANK(F11,$F$2:$F$21)</f>
        <v>14</v>
      </c>
      <c r="H11" t="s" s="3">
        <f>IF(G11&lt;11,"veľké mesto","malé mesto")</f>
        <v>12</v>
      </c>
    </row>
    <row r="12" ht="15" customHeight="1">
      <c r="A12" t="s" s="3">
        <v>20</v>
      </c>
      <c r="B12" s="4">
        <v>5430903</v>
      </c>
      <c r="C12" s="4">
        <v>46830</v>
      </c>
      <c r="D12" s="4">
        <f>RANK(C12,$C$2:$C$21)</f>
        <v>11</v>
      </c>
      <c r="E12" t="s" s="3">
        <f>IF(D12&lt;11,"veľké mesto","malé mesto")</f>
        <v>12</v>
      </c>
      <c r="F12" s="4">
        <v>49863</v>
      </c>
      <c r="G12" s="4">
        <f>RANK(F12,$F$2:$F$21)</f>
        <v>11</v>
      </c>
      <c r="H12" t="s" s="3">
        <f>IF(G12&lt;11,"veľké mesto","malé mesto")</f>
        <v>12</v>
      </c>
    </row>
    <row r="13" ht="15" customHeight="1">
      <c r="A13" t="s" s="3">
        <v>21</v>
      </c>
      <c r="B13" s="4">
        <v>5167713</v>
      </c>
      <c r="C13" s="4">
        <v>39351</v>
      </c>
      <c r="D13" s="4">
        <f>RANK(C13,$C$2:$C$21)</f>
        <v>14</v>
      </c>
      <c r="E13" t="s" s="3">
        <f>IF(D13&lt;11,"veľké mesto","malé mesto")</f>
        <v>12</v>
      </c>
      <c r="F13" s="4">
        <v>47562</v>
      </c>
      <c r="G13" s="4">
        <f>RANK(F13,$F$2:$F$21)</f>
        <v>12</v>
      </c>
      <c r="H13" t="s" s="3">
        <f>IF(G13&lt;11,"veľké mesto","malé mesto")</f>
        <v>12</v>
      </c>
    </row>
    <row r="14" ht="15" customHeight="1">
      <c r="A14" t="s" s="3">
        <v>22</v>
      </c>
      <c r="B14" s="4">
        <v>3659324</v>
      </c>
      <c r="C14" s="4">
        <v>33660</v>
      </c>
      <c r="D14" s="4">
        <f>RANK(C14,$C$2:$C$21)</f>
        <v>18</v>
      </c>
      <c r="E14" t="s" s="3">
        <f>IF(D14&lt;11,"veľké mesto","malé mesto")</f>
        <v>12</v>
      </c>
      <c r="F14" s="4">
        <v>39862</v>
      </c>
      <c r="G14" s="4">
        <f>RANK(F14,$F$2:$F$21)</f>
        <v>15</v>
      </c>
      <c r="H14" t="s" s="3">
        <f>IF(G14&lt;11,"veľké mesto","malé mesto")</f>
        <v>12</v>
      </c>
    </row>
    <row r="15" ht="15" customHeight="1">
      <c r="A15" t="s" s="3">
        <v>23</v>
      </c>
      <c r="B15" s="4">
        <v>3016294</v>
      </c>
      <c r="C15" s="4">
        <v>55593</v>
      </c>
      <c r="D15" s="4">
        <f>RANK(C15,$C$2:$C$21)</f>
        <v>8</v>
      </c>
      <c r="E15" t="s" s="3">
        <f>IF(D15&lt;11,"veľké mesto","malé mesto")</f>
        <v>9</v>
      </c>
      <c r="F15" s="4">
        <v>59632</v>
      </c>
      <c r="G15" s="4">
        <f>RANK(F15,$F$2:$F$21)</f>
        <v>9</v>
      </c>
      <c r="H15" t="s" s="3">
        <f>IF(G15&lt;11,"veľké mesto","malé mesto")</f>
        <v>9</v>
      </c>
    </row>
    <row r="16" ht="15" customHeight="1">
      <c r="A16" t="s" s="3">
        <v>24</v>
      </c>
      <c r="B16" s="4">
        <v>2971593</v>
      </c>
      <c r="C16" s="4">
        <v>32699</v>
      </c>
      <c r="D16" s="4">
        <f>RANK(C16,$C$2:$C$21)</f>
        <v>20</v>
      </c>
      <c r="E16" t="s" s="3">
        <f>IF(D16&lt;11,"veľké mesto","malé mesto")</f>
        <v>12</v>
      </c>
      <c r="F16" s="4">
        <v>32697</v>
      </c>
      <c r="G16" s="4">
        <f>RANK(F16,$F$2:$F$21)</f>
        <v>19</v>
      </c>
      <c r="H16" t="s" s="3">
        <f>IF(G16&lt;11,"veľké mesto","malé mesto")</f>
        <v>12</v>
      </c>
    </row>
    <row r="17" ht="15" customHeight="1">
      <c r="A17" t="s" s="3">
        <v>25</v>
      </c>
      <c r="B17" s="4">
        <v>2659218</v>
      </c>
      <c r="C17" s="4">
        <v>425923</v>
      </c>
      <c r="D17" s="4">
        <f>RANK(C17,$C$2:$C$21)</f>
        <v>1</v>
      </c>
      <c r="E17" t="s" s="3">
        <f>IF(D17&lt;11,"veľké mesto","malé mesto")</f>
        <v>9</v>
      </c>
      <c r="F17" s="4">
        <v>432561</v>
      </c>
      <c r="G17" s="4">
        <f>RANK(F17,$F$2:$F$21)</f>
        <v>1</v>
      </c>
      <c r="H17" t="s" s="3">
        <f>IF(G17&lt;11,"veľké mesto","malé mesto")</f>
        <v>9</v>
      </c>
    </row>
    <row r="18" ht="15" customHeight="1">
      <c r="A18" t="s" s="3">
        <v>26</v>
      </c>
      <c r="B18" s="4">
        <v>2379454</v>
      </c>
      <c r="C18" s="4">
        <v>38486</v>
      </c>
      <c r="D18" s="4">
        <f>RANK(C18,$C$2:$C$21)</f>
        <v>15</v>
      </c>
      <c r="E18" t="s" s="3">
        <f>IF(D18&lt;11,"veľké mesto","malé mesto")</f>
        <v>12</v>
      </c>
      <c r="F18" s="4">
        <v>36521</v>
      </c>
      <c r="G18" s="4">
        <f>RANK(F18,$F$2:$F$21)</f>
        <v>17</v>
      </c>
      <c r="H18" t="s" s="3">
        <f>IF(G18&lt;11,"veľké mesto","malé mesto")</f>
        <v>12</v>
      </c>
    </row>
    <row r="19" ht="15" customHeight="1">
      <c r="A19" t="s" s="3">
        <v>27</v>
      </c>
      <c r="B19" s="4">
        <v>2174586</v>
      </c>
      <c r="C19" s="4">
        <v>239141</v>
      </c>
      <c r="D19" s="4">
        <f>RANK(C19,$C$2:$C$21)</f>
        <v>2</v>
      </c>
      <c r="E19" t="s" s="3">
        <f>IF(D19&lt;11,"veľké mesto","malé mesto")</f>
        <v>9</v>
      </c>
      <c r="F19" s="4">
        <v>245103</v>
      </c>
      <c r="G19" s="4">
        <f>RANK(F19,$F$2:$F$21)</f>
        <v>2</v>
      </c>
      <c r="H19" t="s" s="3">
        <f>IF(G19&lt;11,"veľké mesto","malé mesto")</f>
        <v>9</v>
      </c>
    </row>
    <row r="20" ht="15" customHeight="1">
      <c r="A20" t="s" s="3">
        <v>28</v>
      </c>
      <c r="B20" s="4">
        <v>2121879</v>
      </c>
      <c r="C20" s="4">
        <v>81041</v>
      </c>
      <c r="D20" s="4">
        <f>RANK(C20,$C$2:$C$21)</f>
        <v>4</v>
      </c>
      <c r="E20" t="s" s="3">
        <f>IF(D20&lt;11,"veľké mesto","malé mesto")</f>
        <v>9</v>
      </c>
      <c r="F20" s="4">
        <v>91453</v>
      </c>
      <c r="G20" s="4">
        <f>RANK(F20,$F$2:$F$21)</f>
        <v>4</v>
      </c>
      <c r="H20" t="s" s="3">
        <f>IF(G20&lt;11,"veľké mesto","malé mesto")</f>
        <v>9</v>
      </c>
    </row>
    <row r="21" ht="15" customHeight="1">
      <c r="A21" t="s" s="3">
        <v>29</v>
      </c>
      <c r="B21" s="4">
        <v>1803107</v>
      </c>
      <c r="C21" s="4">
        <v>89618</v>
      </c>
      <c r="D21" s="4">
        <f>RANK(C21,$C$2:$C$21)</f>
        <v>3</v>
      </c>
      <c r="E21" t="s" s="3">
        <f>IF(D21&lt;11,"veľké mesto","malé mesto")</f>
        <v>9</v>
      </c>
      <c r="F21" s="4">
        <v>92531</v>
      </c>
      <c r="G21" s="4">
        <f>RANK(F21,$F$2:$F$21)</f>
        <v>3</v>
      </c>
      <c r="H21" t="s" s="3">
        <f>IF(G21&lt;11,"veľké mesto","malé mesto")</f>
        <v>9</v>
      </c>
    </row>
    <row r="22" ht="15" customHeight="1">
      <c r="A22" s="5"/>
      <c r="B22" s="5"/>
      <c r="C22" s="5"/>
      <c r="D22" s="5"/>
      <c r="E22" s="5"/>
      <c r="F22" s="5"/>
      <c r="G22" s="5"/>
      <c r="H22" s="5"/>
    </row>
    <row r="23" ht="15" customHeight="1">
      <c r="A23" t="s" s="3">
        <v>30</v>
      </c>
      <c r="B23" s="4">
        <f t="shared" si="80" ref="B23:B142">RANDBETWEEN(1000000,9999999)</f>
        <v>3435075</v>
      </c>
      <c r="C23" s="4">
        <v>31461</v>
      </c>
      <c r="D23" s="5"/>
      <c r="E23" s="5"/>
      <c r="F23" s="5"/>
      <c r="G23" s="5"/>
      <c r="H23" s="5"/>
    </row>
    <row r="24" ht="15" customHeight="1">
      <c r="A24" t="s" s="3">
        <v>31</v>
      </c>
      <c r="B24" s="4">
        <f t="shared" si="80"/>
        <v>4970139</v>
      </c>
      <c r="C24" s="4">
        <v>28120</v>
      </c>
      <c r="D24" s="5"/>
      <c r="E24" s="5"/>
      <c r="F24" s="5"/>
      <c r="G24" s="5"/>
      <c r="H24" s="5"/>
    </row>
    <row r="25" ht="15" customHeight="1">
      <c r="A25" t="s" s="3">
        <v>32</v>
      </c>
      <c r="B25" s="4">
        <f t="shared" si="80"/>
        <v>2143032</v>
      </c>
      <c r="C25" s="4">
        <v>27777</v>
      </c>
      <c r="D25" s="5"/>
      <c r="E25" s="5"/>
      <c r="F25" s="5"/>
      <c r="G25" s="5"/>
      <c r="H25" s="5"/>
    </row>
    <row r="26" ht="15" customHeight="1">
      <c r="A26" t="s" s="3">
        <v>33</v>
      </c>
      <c r="B26" s="4">
        <f t="shared" si="80"/>
        <v>3711849</v>
      </c>
      <c r="C26" s="4">
        <v>27077</v>
      </c>
      <c r="D26" s="5"/>
      <c r="E26" s="5"/>
      <c r="F26" s="5"/>
      <c r="G26" s="5"/>
      <c r="H26" s="5"/>
    </row>
    <row r="27" ht="15" customHeight="1">
      <c r="A27" t="s" s="3">
        <v>34</v>
      </c>
      <c r="B27" s="4">
        <f t="shared" si="80"/>
        <v>6302012</v>
      </c>
      <c r="C27" s="4">
        <v>25842</v>
      </c>
      <c r="D27" s="5"/>
      <c r="E27" s="5"/>
      <c r="F27" s="5"/>
      <c r="G27" s="5"/>
      <c r="H27" s="5"/>
    </row>
    <row r="28" ht="15" customHeight="1">
      <c r="A28" t="s" s="3">
        <v>35</v>
      </c>
      <c r="B28" s="4">
        <f t="shared" si="80"/>
        <v>4659990</v>
      </c>
      <c r="C28" s="4">
        <v>24557</v>
      </c>
      <c r="D28" s="5"/>
      <c r="E28" s="5"/>
      <c r="F28" s="5"/>
      <c r="G28" s="5"/>
      <c r="H28" s="5"/>
    </row>
    <row r="29" ht="15" customHeight="1">
      <c r="A29" t="s" s="3">
        <v>36</v>
      </c>
      <c r="B29" s="4">
        <f t="shared" si="80"/>
        <v>8593286</v>
      </c>
      <c r="C29" s="4">
        <v>24431</v>
      </c>
      <c r="D29" s="5"/>
      <c r="E29" s="5"/>
      <c r="F29" s="5"/>
      <c r="G29" s="5"/>
      <c r="H29" s="5"/>
    </row>
    <row r="30" ht="15" customHeight="1">
      <c r="A30" t="s" s="3">
        <v>37</v>
      </c>
      <c r="B30" s="4">
        <f t="shared" si="80"/>
        <v>6716505</v>
      </c>
      <c r="C30" s="4">
        <v>24262</v>
      </c>
      <c r="D30" s="5"/>
      <c r="E30" s="5"/>
      <c r="F30" s="5"/>
      <c r="G30" s="5"/>
      <c r="H30" s="5"/>
    </row>
    <row r="31" ht="15" customHeight="1">
      <c r="A31" t="s" s="3">
        <v>38</v>
      </c>
      <c r="B31" s="4">
        <f t="shared" si="80"/>
        <v>3563762</v>
      </c>
      <c r="C31" s="4">
        <v>24134</v>
      </c>
      <c r="D31" s="5"/>
      <c r="E31" s="5"/>
      <c r="F31" s="5"/>
      <c r="G31" s="5"/>
      <c r="H31" s="5"/>
    </row>
    <row r="32" ht="15" customHeight="1">
      <c r="A32" t="s" s="3">
        <v>39</v>
      </c>
      <c r="B32" s="4">
        <f t="shared" si="80"/>
        <v>6962004</v>
      </c>
      <c r="C32" s="4">
        <v>22999</v>
      </c>
      <c r="D32" s="5"/>
      <c r="E32" s="5"/>
      <c r="F32" s="5"/>
      <c r="G32" s="5"/>
      <c r="H32" s="5"/>
    </row>
    <row r="33" ht="15" customHeight="1">
      <c r="A33" t="s" s="3">
        <v>40</v>
      </c>
      <c r="B33" s="4">
        <f t="shared" si="80"/>
        <v>9514359</v>
      </c>
      <c r="C33" s="4">
        <v>22682</v>
      </c>
      <c r="D33" s="5"/>
      <c r="E33" s="5"/>
      <c r="F33" s="5"/>
      <c r="G33" s="5"/>
      <c r="H33" s="5"/>
    </row>
    <row r="34" ht="15" customHeight="1">
      <c r="A34" t="s" s="3">
        <v>41</v>
      </c>
      <c r="B34" s="4">
        <f t="shared" si="80"/>
        <v>9424568</v>
      </c>
      <c r="C34" s="4">
        <v>22641</v>
      </c>
      <c r="D34" s="5"/>
      <c r="E34" s="5"/>
      <c r="F34" s="5"/>
      <c r="G34" s="5"/>
      <c r="H34" s="5"/>
    </row>
    <row r="35" ht="15" customHeight="1">
      <c r="A35" t="s" s="3">
        <v>42</v>
      </c>
      <c r="B35" s="4">
        <f t="shared" si="80"/>
        <v>6142814</v>
      </c>
      <c r="C35" s="4">
        <v>22633</v>
      </c>
      <c r="D35" s="5"/>
      <c r="E35" s="5"/>
      <c r="F35" s="5"/>
      <c r="G35" s="5"/>
      <c r="H35" s="5"/>
    </row>
    <row r="36" ht="15" customHeight="1">
      <c r="A36" t="s" s="3">
        <v>43</v>
      </c>
      <c r="B36" s="4">
        <f t="shared" si="80"/>
        <v>5804067</v>
      </c>
      <c r="C36" s="4">
        <v>22464</v>
      </c>
      <c r="D36" s="5"/>
      <c r="E36" s="5"/>
      <c r="F36" s="5"/>
      <c r="G36" s="5"/>
      <c r="H36" s="5"/>
    </row>
    <row r="37" ht="15" customHeight="1">
      <c r="A37" t="s" s="3">
        <v>44</v>
      </c>
      <c r="B37" s="4">
        <f t="shared" si="80"/>
        <v>8273601</v>
      </c>
      <c r="C37" s="4">
        <v>21933</v>
      </c>
      <c r="D37" s="5"/>
      <c r="E37" s="5"/>
      <c r="F37" s="5"/>
      <c r="G37" s="5"/>
      <c r="H37" s="5"/>
    </row>
    <row r="38" ht="15" customHeight="1">
      <c r="A38" t="s" s="3">
        <v>45</v>
      </c>
      <c r="B38" s="4">
        <f t="shared" si="80"/>
        <v>7915812</v>
      </c>
      <c r="C38" s="4">
        <v>21148</v>
      </c>
      <c r="D38" s="5"/>
      <c r="E38" s="5"/>
      <c r="F38" s="5"/>
      <c r="G38" s="5"/>
      <c r="H38" s="5"/>
    </row>
    <row r="39" ht="15" customHeight="1">
      <c r="A39" t="s" s="3">
        <v>46</v>
      </c>
      <c r="B39" s="4">
        <f t="shared" si="80"/>
        <v>8885279</v>
      </c>
      <c r="C39" s="4">
        <v>20402</v>
      </c>
      <c r="D39" s="5"/>
      <c r="E39" s="5"/>
      <c r="F39" s="5"/>
      <c r="G39" s="5"/>
      <c r="H39" s="5"/>
    </row>
    <row r="40" ht="15" customHeight="1">
      <c r="A40" t="s" s="3">
        <v>47</v>
      </c>
      <c r="B40" s="4">
        <f t="shared" si="80"/>
        <v>6954822</v>
      </c>
      <c r="C40" s="4">
        <v>20099</v>
      </c>
      <c r="D40" s="5"/>
      <c r="E40" s="5"/>
      <c r="F40" s="5"/>
      <c r="G40" s="5"/>
      <c r="H40" s="5"/>
    </row>
    <row r="41" ht="15" customHeight="1">
      <c r="A41" t="s" s="3">
        <v>48</v>
      </c>
      <c r="B41" s="4">
        <f t="shared" si="80"/>
        <v>5019253</v>
      </c>
      <c r="C41" s="4">
        <v>20031</v>
      </c>
      <c r="D41" s="5"/>
      <c r="E41" s="5"/>
      <c r="F41" s="5"/>
      <c r="G41" s="5"/>
      <c r="H41" s="5"/>
    </row>
    <row r="42" ht="15" customHeight="1">
      <c r="A42" t="s" s="3">
        <v>49</v>
      </c>
      <c r="B42" s="4">
        <f t="shared" si="80"/>
        <v>5347803</v>
      </c>
      <c r="C42" s="4">
        <v>19301</v>
      </c>
      <c r="D42" s="5"/>
      <c r="E42" s="5"/>
      <c r="F42" s="5"/>
      <c r="G42" s="5"/>
      <c r="H42" s="5"/>
    </row>
    <row r="43" ht="15" customHeight="1">
      <c r="A43" t="s" s="3">
        <v>50</v>
      </c>
      <c r="B43" s="4">
        <f t="shared" si="80"/>
        <v>7493211</v>
      </c>
      <c r="C43" s="4">
        <v>19291</v>
      </c>
      <c r="D43" s="5"/>
      <c r="E43" s="5"/>
      <c r="F43" s="5"/>
      <c r="G43" s="5"/>
      <c r="H43" s="5"/>
    </row>
    <row r="44" ht="15" customHeight="1">
      <c r="A44" t="s" s="3">
        <v>51</v>
      </c>
      <c r="B44" s="4">
        <f t="shared" si="80"/>
        <v>1444800</v>
      </c>
      <c r="C44" s="4">
        <v>19086</v>
      </c>
      <c r="D44" s="5"/>
      <c r="E44" s="5"/>
      <c r="F44" s="5"/>
      <c r="G44" s="5"/>
      <c r="H44" s="5"/>
    </row>
    <row r="45" ht="15" customHeight="1">
      <c r="A45" t="s" s="3">
        <v>52</v>
      </c>
      <c r="B45" s="4">
        <f t="shared" si="80"/>
        <v>9912880</v>
      </c>
      <c r="C45" s="4">
        <v>18995</v>
      </c>
      <c r="D45" s="5"/>
      <c r="E45" s="5"/>
      <c r="F45" s="5"/>
      <c r="G45" s="5"/>
      <c r="H45" s="5"/>
    </row>
    <row r="46" ht="15" customHeight="1">
      <c r="A46" t="s" s="3">
        <v>53</v>
      </c>
      <c r="B46" s="4">
        <f t="shared" si="80"/>
        <v>9023515</v>
      </c>
      <c r="C46" s="4">
        <v>18606</v>
      </c>
      <c r="D46" s="5"/>
      <c r="E46" s="5"/>
      <c r="F46" s="5"/>
      <c r="G46" s="5"/>
      <c r="H46" s="5"/>
    </row>
    <row r="47" ht="15" customHeight="1">
      <c r="A47" t="s" s="3">
        <v>54</v>
      </c>
      <c r="B47" s="4">
        <f t="shared" si="80"/>
        <v>5119428</v>
      </c>
      <c r="C47" s="4">
        <v>17923</v>
      </c>
      <c r="D47" s="5"/>
      <c r="E47" s="5"/>
      <c r="F47" s="5"/>
      <c r="G47" s="5"/>
      <c r="H47" s="5"/>
    </row>
    <row r="48" ht="15" customHeight="1">
      <c r="A48" t="s" s="3">
        <v>55</v>
      </c>
      <c r="B48" s="4">
        <f t="shared" si="80"/>
        <v>1313391</v>
      </c>
      <c r="C48" s="4">
        <v>17357</v>
      </c>
      <c r="D48" s="5"/>
      <c r="E48" s="5"/>
      <c r="F48" s="5"/>
      <c r="G48" s="5"/>
      <c r="H48" s="5"/>
    </row>
    <row r="49" ht="15" customHeight="1">
      <c r="A49" t="s" s="3">
        <v>56</v>
      </c>
      <c r="B49" s="4">
        <f t="shared" si="80"/>
        <v>9596831</v>
      </c>
      <c r="C49" s="4">
        <v>17260</v>
      </c>
      <c r="D49" s="5"/>
      <c r="E49" s="5"/>
      <c r="F49" s="5"/>
      <c r="G49" s="5"/>
      <c r="H49" s="5"/>
    </row>
    <row r="50" ht="15" customHeight="1">
      <c r="A50" t="s" s="3">
        <v>57</v>
      </c>
      <c r="B50" s="4">
        <f t="shared" si="80"/>
        <v>7890571</v>
      </c>
      <c r="C50" s="4">
        <v>16562</v>
      </c>
      <c r="D50" s="5"/>
      <c r="E50" s="5"/>
      <c r="F50" s="5"/>
      <c r="G50" s="5"/>
      <c r="H50" s="5"/>
    </row>
    <row r="51" ht="15" customHeight="1">
      <c r="A51" t="s" s="3">
        <v>58</v>
      </c>
      <c r="B51" s="4">
        <f t="shared" si="80"/>
        <v>3250447</v>
      </c>
      <c r="C51" s="4">
        <v>16333</v>
      </c>
      <c r="D51" s="5"/>
      <c r="E51" s="5"/>
      <c r="F51" s="5"/>
      <c r="G51" s="5"/>
      <c r="H51" s="5"/>
    </row>
    <row r="52" ht="15" customHeight="1">
      <c r="A52" t="s" s="3">
        <v>59</v>
      </c>
      <c r="B52" s="4">
        <f t="shared" si="80"/>
        <v>6887580</v>
      </c>
      <c r="C52" s="4">
        <v>15814</v>
      </c>
      <c r="D52" s="5"/>
      <c r="E52" s="5"/>
      <c r="F52" s="5"/>
      <c r="G52" s="5"/>
      <c r="H52" s="5"/>
    </row>
    <row r="53" ht="15" customHeight="1">
      <c r="A53" t="s" s="3">
        <v>60</v>
      </c>
      <c r="B53" s="4">
        <f t="shared" si="80"/>
        <v>8571755</v>
      </c>
      <c r="C53" s="4">
        <v>15229</v>
      </c>
      <c r="D53" s="5"/>
      <c r="E53" s="5"/>
      <c r="F53" s="5"/>
      <c r="G53" s="5"/>
      <c r="H53" s="5"/>
    </row>
    <row r="54" ht="15" customHeight="1">
      <c r="A54" t="s" s="3">
        <v>61</v>
      </c>
      <c r="B54" s="4">
        <f t="shared" si="80"/>
        <v>3255177</v>
      </c>
      <c r="C54" s="4">
        <v>15054</v>
      </c>
      <c r="D54" s="5"/>
      <c r="E54" s="5"/>
      <c r="F54" s="5"/>
      <c r="G54" s="5"/>
      <c r="H54" s="5"/>
    </row>
    <row r="55" ht="15" customHeight="1">
      <c r="A55" t="s" s="3">
        <v>62</v>
      </c>
      <c r="B55" s="4">
        <f t="shared" si="80"/>
        <v>8040436</v>
      </c>
      <c r="C55" s="4">
        <v>14914</v>
      </c>
      <c r="D55" s="5"/>
      <c r="E55" s="5"/>
      <c r="F55" s="5"/>
      <c r="G55" s="5"/>
      <c r="H55" s="5"/>
    </row>
    <row r="56" ht="15" customHeight="1">
      <c r="A56" t="s" s="3">
        <v>63</v>
      </c>
      <c r="B56" s="4">
        <f t="shared" si="80"/>
        <v>2656545</v>
      </c>
      <c r="C56" s="4">
        <v>14845</v>
      </c>
      <c r="D56" s="5"/>
      <c r="E56" s="5"/>
      <c r="F56" s="5"/>
      <c r="G56" s="5"/>
      <c r="H56" s="5"/>
    </row>
    <row r="57" ht="15" customHeight="1">
      <c r="A57" t="s" s="3">
        <v>64</v>
      </c>
      <c r="B57" s="4">
        <f t="shared" si="80"/>
        <v>4786804</v>
      </c>
      <c r="C57" s="4">
        <v>14800</v>
      </c>
      <c r="D57" s="5"/>
      <c r="E57" s="5"/>
      <c r="F57" s="5"/>
      <c r="G57" s="5"/>
      <c r="H57" s="5"/>
    </row>
    <row r="58" ht="15" customHeight="1">
      <c r="A58" t="s" s="3">
        <v>65</v>
      </c>
      <c r="B58" s="4">
        <f t="shared" si="80"/>
        <v>7609756</v>
      </c>
      <c r="C58" s="4">
        <v>13303</v>
      </c>
      <c r="D58" s="5"/>
      <c r="E58" s="5"/>
      <c r="F58" s="5"/>
      <c r="G58" s="5"/>
      <c r="H58" s="5"/>
    </row>
    <row r="59" ht="15" customHeight="1">
      <c r="A59" t="s" s="3">
        <v>66</v>
      </c>
      <c r="B59" s="4">
        <f t="shared" si="80"/>
        <v>2416793</v>
      </c>
      <c r="C59" s="4">
        <v>12709</v>
      </c>
      <c r="D59" s="5"/>
      <c r="E59" s="5"/>
      <c r="F59" s="5"/>
      <c r="G59" s="5"/>
      <c r="H59" s="5"/>
    </row>
    <row r="60" ht="15" customHeight="1">
      <c r="A60" t="s" s="3">
        <v>67</v>
      </c>
      <c r="B60" s="4">
        <f t="shared" si="80"/>
        <v>2808820</v>
      </c>
      <c r="C60" s="4">
        <v>12344</v>
      </c>
      <c r="D60" s="5"/>
      <c r="E60" s="5"/>
      <c r="F60" s="5"/>
      <c r="G60" s="5"/>
      <c r="H60" s="5"/>
    </row>
    <row r="61" ht="15" customHeight="1">
      <c r="A61" t="s" s="3">
        <v>68</v>
      </c>
      <c r="B61" s="4">
        <f t="shared" si="80"/>
        <v>5519199</v>
      </c>
      <c r="C61" s="4">
        <v>12119</v>
      </c>
      <c r="D61" s="5"/>
      <c r="E61" s="5"/>
      <c r="F61" s="5"/>
      <c r="G61" s="5"/>
      <c r="H61" s="5"/>
    </row>
    <row r="62" ht="15" customHeight="1">
      <c r="A62" t="s" s="3">
        <v>69</v>
      </c>
      <c r="B62" s="4">
        <f t="shared" si="80"/>
        <v>9732488</v>
      </c>
      <c r="C62" s="4">
        <v>11831</v>
      </c>
      <c r="D62" s="5"/>
      <c r="E62" s="5"/>
      <c r="F62" s="5"/>
      <c r="G62" s="5"/>
      <c r="H62" s="5"/>
    </row>
    <row r="63" ht="15" customHeight="1">
      <c r="A63" t="s" s="3">
        <v>70</v>
      </c>
      <c r="B63" s="4">
        <f t="shared" si="80"/>
        <v>6209210</v>
      </c>
      <c r="C63" s="4">
        <v>11656</v>
      </c>
      <c r="D63" s="5"/>
      <c r="E63" s="5"/>
      <c r="F63" s="5"/>
      <c r="G63" s="5"/>
      <c r="H63" s="5"/>
    </row>
    <row r="64" ht="15" customHeight="1">
      <c r="A64" t="s" s="3">
        <v>71</v>
      </c>
      <c r="B64" s="4">
        <f t="shared" si="80"/>
        <v>9689614</v>
      </c>
      <c r="C64" s="4">
        <v>11320</v>
      </c>
      <c r="D64" s="5"/>
      <c r="E64" s="5"/>
      <c r="F64" s="5"/>
      <c r="G64" s="5"/>
      <c r="H64" s="5"/>
    </row>
    <row r="65" ht="15" customHeight="1">
      <c r="A65" t="s" s="3">
        <v>72</v>
      </c>
      <c r="B65" s="4">
        <f t="shared" si="80"/>
        <v>8311751</v>
      </c>
      <c r="C65" s="4">
        <v>11293</v>
      </c>
      <c r="D65" s="5"/>
      <c r="E65" s="5"/>
      <c r="F65" s="5"/>
      <c r="G65" s="5"/>
      <c r="H65" s="5"/>
    </row>
    <row r="66" ht="15" customHeight="1">
      <c r="A66" t="s" s="3">
        <v>73</v>
      </c>
      <c r="B66" s="4">
        <f t="shared" si="80"/>
        <v>6460941</v>
      </c>
      <c r="C66" s="4">
        <v>11206</v>
      </c>
      <c r="D66" s="5"/>
      <c r="E66" s="5"/>
      <c r="F66" s="5"/>
      <c r="G66" s="5"/>
      <c r="H66" s="5"/>
    </row>
    <row r="67" ht="15" customHeight="1">
      <c r="A67" t="s" s="3">
        <v>74</v>
      </c>
      <c r="B67" s="4">
        <f t="shared" si="80"/>
        <v>4794438</v>
      </c>
      <c r="C67" s="4">
        <v>11149</v>
      </c>
      <c r="D67" s="5"/>
      <c r="E67" s="5"/>
      <c r="F67" s="5"/>
      <c r="G67" s="5"/>
      <c r="H67" s="5"/>
    </row>
    <row r="68" ht="15" customHeight="1">
      <c r="A68" t="s" s="3">
        <v>75</v>
      </c>
      <c r="B68" s="4">
        <f t="shared" si="80"/>
        <v>5069945</v>
      </c>
      <c r="C68" s="4">
        <v>11147</v>
      </c>
      <c r="D68" s="5"/>
      <c r="E68" s="5"/>
      <c r="F68" s="5"/>
      <c r="G68" s="5"/>
      <c r="H68" s="5"/>
    </row>
    <row r="69" ht="15" customHeight="1">
      <c r="A69" t="s" s="3">
        <v>76</v>
      </c>
      <c r="B69" s="4">
        <f t="shared" si="80"/>
        <v>9140887</v>
      </c>
      <c r="C69" s="4">
        <v>11099</v>
      </c>
      <c r="D69" s="5"/>
      <c r="E69" s="5"/>
      <c r="F69" s="5"/>
      <c r="G69" s="5"/>
      <c r="H69" s="5"/>
    </row>
    <row r="70" ht="15" customHeight="1">
      <c r="A70" t="s" s="3">
        <v>77</v>
      </c>
      <c r="B70" s="4">
        <f t="shared" si="80"/>
        <v>9131553</v>
      </c>
      <c r="C70" s="4">
        <v>10694</v>
      </c>
      <c r="D70" s="5"/>
      <c r="E70" s="5"/>
      <c r="F70" s="5"/>
      <c r="G70" s="5"/>
      <c r="H70" s="5"/>
    </row>
    <row r="71" ht="15" customHeight="1">
      <c r="A71" t="s" s="3">
        <v>78</v>
      </c>
      <c r="B71" s="4">
        <f t="shared" si="80"/>
        <v>5571744</v>
      </c>
      <c r="C71" s="4">
        <v>10669</v>
      </c>
      <c r="D71" s="5"/>
      <c r="E71" s="5"/>
      <c r="F71" s="5"/>
      <c r="G71" s="5"/>
      <c r="H71" s="5"/>
    </row>
    <row r="72" ht="15" customHeight="1">
      <c r="A72" t="s" s="3">
        <v>79</v>
      </c>
      <c r="B72" s="4">
        <f t="shared" si="80"/>
        <v>9283309</v>
      </c>
      <c r="C72" s="4">
        <v>10599</v>
      </c>
      <c r="D72" s="5"/>
      <c r="E72" s="5"/>
      <c r="F72" s="5"/>
      <c r="G72" s="5"/>
      <c r="H72" s="5"/>
    </row>
    <row r="73" ht="15" customHeight="1">
      <c r="A73" t="s" s="3">
        <v>80</v>
      </c>
      <c r="B73" s="4">
        <f t="shared" si="80"/>
        <v>7677656</v>
      </c>
      <c r="C73" s="4">
        <v>10465</v>
      </c>
      <c r="D73" s="5"/>
      <c r="E73" s="5"/>
      <c r="F73" s="5"/>
      <c r="G73" s="5"/>
      <c r="H73" s="5"/>
    </row>
    <row r="74" ht="15" customHeight="1">
      <c r="A74" t="s" s="3">
        <v>81</v>
      </c>
      <c r="B74" s="4">
        <f t="shared" si="80"/>
        <v>3564922</v>
      </c>
      <c r="C74" s="4">
        <v>10193</v>
      </c>
      <c r="D74" s="5"/>
      <c r="E74" s="5"/>
      <c r="F74" s="5"/>
      <c r="G74" s="5"/>
      <c r="H74" s="5"/>
    </row>
    <row r="75" ht="15" customHeight="1">
      <c r="A75" t="s" s="3">
        <v>82</v>
      </c>
      <c r="B75" s="4">
        <f t="shared" si="80"/>
        <v>2223118</v>
      </c>
      <c r="C75" s="4">
        <v>9892</v>
      </c>
      <c r="D75" s="5"/>
      <c r="E75" s="5"/>
      <c r="F75" s="5"/>
      <c r="G75" s="5"/>
      <c r="H75" s="5"/>
    </row>
    <row r="76" ht="15" customHeight="1">
      <c r="A76" t="s" s="3">
        <v>83</v>
      </c>
      <c r="B76" s="4">
        <f t="shared" si="80"/>
        <v>9746408</v>
      </c>
      <c r="C76" s="4">
        <v>9215</v>
      </c>
      <c r="D76" s="5"/>
      <c r="E76" s="5"/>
      <c r="F76" s="5"/>
      <c r="G76" s="5"/>
      <c r="H76" s="5"/>
    </row>
    <row r="77" ht="15" customHeight="1">
      <c r="A77" t="s" s="3">
        <v>84</v>
      </c>
      <c r="B77" s="4">
        <f t="shared" si="80"/>
        <v>6031434</v>
      </c>
      <c r="C77" s="4">
        <v>9105</v>
      </c>
      <c r="D77" s="5"/>
      <c r="E77" s="5"/>
      <c r="F77" s="5"/>
      <c r="G77" s="5"/>
      <c r="H77" s="5"/>
    </row>
    <row r="78" ht="15" customHeight="1">
      <c r="A78" t="s" s="3">
        <v>85</v>
      </c>
      <c r="B78" s="4">
        <f t="shared" si="80"/>
        <v>4848808</v>
      </c>
      <c r="C78" s="4">
        <v>9003</v>
      </c>
      <c r="D78" s="5"/>
      <c r="E78" s="5"/>
      <c r="F78" s="5"/>
      <c r="G78" s="5"/>
      <c r="H78" s="5"/>
    </row>
    <row r="79" ht="15" customHeight="1">
      <c r="A79" t="s" s="3">
        <v>86</v>
      </c>
      <c r="B79" s="4">
        <f t="shared" si="80"/>
        <v>7798394</v>
      </c>
      <c r="C79" s="4">
        <v>8934</v>
      </c>
      <c r="D79" s="5"/>
      <c r="E79" s="5"/>
      <c r="F79" s="5"/>
      <c r="G79" s="5"/>
      <c r="H79" s="5"/>
    </row>
    <row r="80" ht="15" customHeight="1">
      <c r="A80" t="s" s="3">
        <v>87</v>
      </c>
      <c r="B80" s="4">
        <f t="shared" si="80"/>
        <v>7791222</v>
      </c>
      <c r="C80" s="4">
        <v>8848</v>
      </c>
      <c r="D80" s="5"/>
      <c r="E80" s="5"/>
      <c r="F80" s="5"/>
      <c r="G80" s="5"/>
      <c r="H80" s="5"/>
    </row>
    <row r="81" ht="15" customHeight="1">
      <c r="A81" t="s" s="3">
        <v>88</v>
      </c>
      <c r="B81" s="4">
        <f t="shared" si="80"/>
        <v>5556882</v>
      </c>
      <c r="C81" s="4">
        <v>8731</v>
      </c>
      <c r="D81" s="5"/>
      <c r="E81" s="5"/>
      <c r="F81" s="5"/>
      <c r="G81" s="5"/>
      <c r="H81" s="5"/>
    </row>
    <row r="82" ht="15" customHeight="1">
      <c r="A82" t="s" s="3">
        <v>89</v>
      </c>
      <c r="B82" s="4">
        <f t="shared" si="80"/>
        <v>8243766</v>
      </c>
      <c r="C82" s="4">
        <v>8678</v>
      </c>
      <c r="D82" s="5"/>
      <c r="E82" s="5"/>
      <c r="F82" s="5"/>
      <c r="G82" s="5"/>
      <c r="H82" s="5"/>
    </row>
    <row r="83" ht="15" customHeight="1">
      <c r="A83" t="s" s="3">
        <v>90</v>
      </c>
      <c r="B83" s="4">
        <f t="shared" si="80"/>
        <v>1373332</v>
      </c>
      <c r="C83" s="4">
        <v>8419</v>
      </c>
      <c r="D83" s="5"/>
      <c r="E83" s="5"/>
      <c r="F83" s="5"/>
      <c r="G83" s="5"/>
      <c r="H83" s="5"/>
    </row>
    <row r="84" ht="15" customHeight="1">
      <c r="A84" t="s" s="3">
        <v>91</v>
      </c>
      <c r="B84" s="4">
        <f t="shared" si="80"/>
        <v>1396402</v>
      </c>
      <c r="C84" s="4">
        <v>7944</v>
      </c>
      <c r="D84" s="5"/>
      <c r="E84" s="5"/>
      <c r="F84" s="5"/>
      <c r="G84" s="5"/>
      <c r="H84" s="5"/>
    </row>
    <row r="85" ht="15" customHeight="1">
      <c r="A85" t="s" s="3">
        <v>92</v>
      </c>
      <c r="B85" s="4">
        <f t="shared" si="80"/>
        <v>8683485</v>
      </c>
      <c r="C85" s="4">
        <v>7882</v>
      </c>
      <c r="D85" s="5"/>
      <c r="E85" s="5"/>
      <c r="F85" s="5"/>
      <c r="G85" s="5"/>
      <c r="H85" s="5"/>
    </row>
    <row r="86" ht="15" customHeight="1">
      <c r="A86" t="s" s="3">
        <v>93</v>
      </c>
      <c r="B86" s="4">
        <f t="shared" si="80"/>
        <v>2553598</v>
      </c>
      <c r="C86" s="4">
        <v>7749</v>
      </c>
      <c r="D86" s="5"/>
      <c r="E86" s="5"/>
      <c r="F86" s="5"/>
      <c r="G86" s="5"/>
      <c r="H86" s="5"/>
    </row>
    <row r="87" ht="15" customHeight="1">
      <c r="A87" t="s" s="3">
        <v>94</v>
      </c>
      <c r="B87" s="4">
        <f t="shared" si="80"/>
        <v>6477096</v>
      </c>
      <c r="C87" s="4">
        <v>7748</v>
      </c>
      <c r="D87" s="5"/>
      <c r="E87" s="5"/>
      <c r="F87" s="5"/>
      <c r="G87" s="5"/>
      <c r="H87" s="5"/>
    </row>
    <row r="88" ht="15" customHeight="1">
      <c r="A88" t="s" s="3">
        <v>95</v>
      </c>
      <c r="B88" s="4">
        <f t="shared" si="80"/>
        <v>6873786</v>
      </c>
      <c r="C88" s="4">
        <v>7624</v>
      </c>
      <c r="D88" s="5"/>
      <c r="E88" s="5"/>
      <c r="F88" s="5"/>
      <c r="G88" s="5"/>
      <c r="H88" s="5"/>
    </row>
    <row r="89" ht="15" customHeight="1">
      <c r="A89" t="s" s="3">
        <v>96</v>
      </c>
      <c r="B89" s="4">
        <f t="shared" si="80"/>
        <v>5654590</v>
      </c>
      <c r="C89" s="4">
        <v>7580</v>
      </c>
      <c r="D89" s="5"/>
      <c r="E89" s="5"/>
      <c r="F89" s="5"/>
      <c r="G89" s="5"/>
      <c r="H89" s="5"/>
    </row>
    <row r="90" ht="15" customHeight="1">
      <c r="A90" t="s" s="3">
        <v>97</v>
      </c>
      <c r="B90" s="4">
        <f t="shared" si="80"/>
        <v>7421878</v>
      </c>
      <c r="C90" s="4">
        <v>7572</v>
      </c>
      <c r="D90" s="5"/>
      <c r="E90" s="5"/>
      <c r="F90" s="5"/>
      <c r="G90" s="5"/>
      <c r="H90" s="5"/>
    </row>
    <row r="91" ht="15" customHeight="1">
      <c r="A91" t="s" s="3">
        <v>98</v>
      </c>
      <c r="B91" s="4">
        <f t="shared" si="80"/>
        <v>1470722</v>
      </c>
      <c r="C91" s="4">
        <v>7568</v>
      </c>
      <c r="D91" s="5"/>
      <c r="E91" s="5"/>
      <c r="F91" s="5"/>
      <c r="G91" s="5"/>
      <c r="H91" s="5"/>
    </row>
    <row r="92" ht="15" customHeight="1">
      <c r="A92" t="s" s="3">
        <v>99</v>
      </c>
      <c r="B92" s="4">
        <f t="shared" si="80"/>
        <v>9797464</v>
      </c>
      <c r="C92" s="4">
        <v>7562</v>
      </c>
      <c r="D92" s="5"/>
      <c r="E92" s="5"/>
      <c r="F92" s="5"/>
      <c r="G92" s="5"/>
      <c r="H92" s="5"/>
    </row>
    <row r="93" ht="15" customHeight="1">
      <c r="A93" t="s" s="3">
        <v>100</v>
      </c>
      <c r="B93" s="4">
        <f t="shared" si="80"/>
        <v>2182552</v>
      </c>
      <c r="C93" s="4">
        <v>7515</v>
      </c>
      <c r="D93" s="5"/>
      <c r="E93" s="5"/>
      <c r="F93" s="5"/>
      <c r="G93" s="5"/>
      <c r="H93" s="5"/>
    </row>
    <row r="94" ht="15" customHeight="1">
      <c r="A94" t="s" s="3">
        <v>101</v>
      </c>
      <c r="B94" s="4">
        <f t="shared" si="80"/>
        <v>1970862</v>
      </c>
      <c r="C94" s="4">
        <v>7415</v>
      </c>
      <c r="D94" s="5"/>
      <c r="E94" s="5"/>
      <c r="F94" s="5"/>
      <c r="G94" s="5"/>
      <c r="H94" s="5"/>
    </row>
    <row r="95" ht="15" customHeight="1">
      <c r="A95" t="s" s="3">
        <v>102</v>
      </c>
      <c r="B95" s="4">
        <f t="shared" si="80"/>
        <v>1132688</v>
      </c>
      <c r="C95" s="4">
        <v>7396</v>
      </c>
      <c r="D95" s="5"/>
      <c r="E95" s="5"/>
      <c r="F95" s="5"/>
      <c r="G95" s="5"/>
      <c r="H95" s="5"/>
    </row>
    <row r="96" ht="15" customHeight="1">
      <c r="A96" t="s" s="3">
        <v>103</v>
      </c>
      <c r="B96" s="4">
        <f t="shared" si="80"/>
        <v>9660467</v>
      </c>
      <c r="C96" s="4">
        <v>7368</v>
      </c>
      <c r="D96" s="5"/>
      <c r="E96" s="5"/>
      <c r="F96" s="5"/>
      <c r="G96" s="5"/>
      <c r="H96" s="5"/>
    </row>
    <row r="97" ht="15" customHeight="1">
      <c r="A97" t="s" s="3">
        <v>104</v>
      </c>
      <c r="B97" s="4">
        <f t="shared" si="80"/>
        <v>1297196</v>
      </c>
      <c r="C97" s="4">
        <v>7281</v>
      </c>
      <c r="D97" s="5"/>
      <c r="E97" s="5"/>
      <c r="F97" s="5"/>
      <c r="G97" s="5"/>
      <c r="H97" s="5"/>
    </row>
    <row r="98" ht="15" customHeight="1">
      <c r="A98" t="s" s="3">
        <v>105</v>
      </c>
      <c r="B98" s="4">
        <f t="shared" si="80"/>
        <v>5986066</v>
      </c>
      <c r="C98" s="4">
        <v>6945</v>
      </c>
      <c r="D98" s="5"/>
      <c r="E98" s="5"/>
      <c r="F98" s="5"/>
      <c r="G98" s="5"/>
      <c r="H98" s="5"/>
    </row>
    <row r="99" ht="15" customHeight="1">
      <c r="A99" t="s" s="3">
        <v>106</v>
      </c>
      <c r="B99" s="4">
        <f t="shared" si="80"/>
        <v>9441134</v>
      </c>
      <c r="C99" s="4">
        <v>6807</v>
      </c>
      <c r="D99" s="5"/>
      <c r="E99" s="5"/>
      <c r="F99" s="5"/>
      <c r="G99" s="5"/>
      <c r="H99" s="5"/>
    </row>
    <row r="100" ht="15" customHeight="1">
      <c r="A100" t="s" s="3">
        <v>107</v>
      </c>
      <c r="B100" s="4">
        <f t="shared" si="80"/>
        <v>8253194</v>
      </c>
      <c r="C100" s="4">
        <v>6654</v>
      </c>
      <c r="D100" s="5"/>
      <c r="E100" s="5"/>
      <c r="F100" s="5"/>
      <c r="G100" s="5"/>
      <c r="H100" s="5"/>
    </row>
    <row r="101" ht="15" customHeight="1">
      <c r="A101" t="s" s="3">
        <v>108</v>
      </c>
      <c r="B101" s="4">
        <f t="shared" si="80"/>
        <v>5293645</v>
      </c>
      <c r="C101" s="4">
        <v>6619</v>
      </c>
      <c r="D101" s="5"/>
      <c r="E101" s="5"/>
      <c r="F101" s="5"/>
      <c r="G101" s="5"/>
      <c r="H101" s="5"/>
    </row>
    <row r="102" ht="15" customHeight="1">
      <c r="A102" t="s" s="3">
        <v>109</v>
      </c>
      <c r="B102" s="4">
        <f t="shared" si="80"/>
        <v>5984450</v>
      </c>
      <c r="C102" s="4">
        <v>6439</v>
      </c>
      <c r="D102" s="5"/>
      <c r="E102" s="5"/>
      <c r="F102" s="5"/>
      <c r="G102" s="5"/>
      <c r="H102" s="5"/>
    </row>
    <row r="103" ht="15" customHeight="1">
      <c r="A103" t="s" s="3">
        <v>110</v>
      </c>
      <c r="B103" s="4">
        <f t="shared" si="80"/>
        <v>7781895</v>
      </c>
      <c r="C103" s="4">
        <v>6418</v>
      </c>
      <c r="D103" s="5"/>
      <c r="E103" s="5"/>
      <c r="F103" s="5"/>
      <c r="G103" s="5"/>
      <c r="H103" s="5"/>
    </row>
    <row r="104" ht="15" customHeight="1">
      <c r="A104" t="s" s="3">
        <v>111</v>
      </c>
      <c r="B104" s="4">
        <f t="shared" si="80"/>
        <v>9192248</v>
      </c>
      <c r="C104" s="4">
        <v>6360</v>
      </c>
      <c r="D104" s="5"/>
      <c r="E104" s="5"/>
      <c r="F104" s="5"/>
      <c r="G104" s="5"/>
      <c r="H104" s="5"/>
    </row>
    <row r="105" ht="15" customHeight="1">
      <c r="A105" t="s" s="3">
        <v>112</v>
      </c>
      <c r="B105" s="4">
        <f t="shared" si="80"/>
        <v>5335982</v>
      </c>
      <c r="C105" s="4">
        <v>6350</v>
      </c>
      <c r="D105" s="5"/>
      <c r="E105" s="5"/>
      <c r="F105" s="5"/>
      <c r="G105" s="5"/>
      <c r="H105" s="5"/>
    </row>
    <row r="106" ht="15" customHeight="1">
      <c r="A106" t="s" s="3">
        <v>113</v>
      </c>
      <c r="B106" s="4">
        <f t="shared" si="80"/>
        <v>2988959</v>
      </c>
      <c r="C106" s="4">
        <v>6170</v>
      </c>
      <c r="D106" s="5"/>
      <c r="E106" s="5"/>
      <c r="F106" s="5"/>
      <c r="G106" s="5"/>
      <c r="H106" s="5"/>
    </row>
    <row r="107" ht="15" customHeight="1">
      <c r="A107" t="s" s="3">
        <v>114</v>
      </c>
      <c r="B107" s="4">
        <f t="shared" si="80"/>
        <v>8695162</v>
      </c>
      <c r="C107" s="4">
        <v>6124</v>
      </c>
      <c r="D107" s="5"/>
      <c r="E107" s="5"/>
      <c r="F107" s="5"/>
      <c r="G107" s="5"/>
      <c r="H107" s="5"/>
    </row>
    <row r="108" ht="15" customHeight="1">
      <c r="A108" t="s" s="3">
        <v>115</v>
      </c>
      <c r="B108" s="4">
        <f t="shared" si="80"/>
        <v>9077292</v>
      </c>
      <c r="C108" s="4">
        <v>6065</v>
      </c>
      <c r="D108" s="5"/>
      <c r="E108" s="5"/>
      <c r="F108" s="5"/>
      <c r="G108" s="5"/>
      <c r="H108" s="5"/>
    </row>
    <row r="109" ht="15" customHeight="1">
      <c r="A109" t="s" s="3">
        <v>116</v>
      </c>
      <c r="B109" s="4">
        <f t="shared" si="80"/>
        <v>6029878</v>
      </c>
      <c r="C109" s="4">
        <v>5988</v>
      </c>
      <c r="D109" s="5"/>
      <c r="E109" s="5"/>
      <c r="F109" s="5"/>
      <c r="G109" s="5"/>
      <c r="H109" s="5"/>
    </row>
    <row r="110" ht="15" customHeight="1">
      <c r="A110" t="s" s="3">
        <v>117</v>
      </c>
      <c r="B110" s="4">
        <f t="shared" si="80"/>
        <v>5083144</v>
      </c>
      <c r="C110" s="4">
        <v>5824</v>
      </c>
      <c r="D110" s="5"/>
      <c r="E110" s="5"/>
      <c r="F110" s="5"/>
      <c r="G110" s="5"/>
      <c r="H110" s="5"/>
    </row>
    <row r="111" ht="15" customHeight="1">
      <c r="A111" t="s" s="3">
        <v>118</v>
      </c>
      <c r="B111" s="4">
        <f t="shared" si="80"/>
        <v>2486660</v>
      </c>
      <c r="C111" s="4">
        <v>5713</v>
      </c>
      <c r="D111" s="5"/>
      <c r="E111" s="5"/>
      <c r="F111" s="5"/>
      <c r="G111" s="5"/>
      <c r="H111" s="5"/>
    </row>
    <row r="112" ht="15" customHeight="1">
      <c r="A112" t="s" s="3">
        <v>119</v>
      </c>
      <c r="B112" s="4">
        <f t="shared" si="80"/>
        <v>9443917</v>
      </c>
      <c r="C112" s="4">
        <v>5657</v>
      </c>
      <c r="D112" s="5"/>
      <c r="E112" s="5"/>
      <c r="F112" s="5"/>
      <c r="G112" s="5"/>
      <c r="H112" s="5"/>
    </row>
    <row r="113" ht="15" customHeight="1">
      <c r="A113" t="s" s="3">
        <v>120</v>
      </c>
      <c r="B113" s="4">
        <f t="shared" si="80"/>
        <v>3976110</v>
      </c>
      <c r="C113" s="4">
        <v>5593</v>
      </c>
      <c r="D113" s="5"/>
      <c r="E113" s="5"/>
      <c r="F113" s="5"/>
      <c r="G113" s="5"/>
      <c r="H113" s="5"/>
    </row>
    <row r="114" ht="15" customHeight="1">
      <c r="A114" t="s" s="3">
        <v>121</v>
      </c>
      <c r="B114" s="4">
        <f t="shared" si="80"/>
        <v>8820000</v>
      </c>
      <c r="C114" s="4">
        <v>5456</v>
      </c>
      <c r="D114" s="5"/>
      <c r="E114" s="5"/>
      <c r="F114" s="5"/>
      <c r="G114" s="5"/>
      <c r="H114" s="5"/>
    </row>
    <row r="115" ht="15" customHeight="1">
      <c r="A115" t="s" s="3">
        <v>122</v>
      </c>
      <c r="B115" s="4">
        <f t="shared" si="80"/>
        <v>9446196</v>
      </c>
      <c r="C115" s="4">
        <v>5387</v>
      </c>
      <c r="D115" s="5"/>
      <c r="E115" s="5"/>
      <c r="F115" s="5"/>
      <c r="G115" s="5"/>
      <c r="H115" s="5"/>
    </row>
    <row r="116" ht="15" customHeight="1">
      <c r="A116" t="s" s="3">
        <v>123</v>
      </c>
      <c r="B116" s="4">
        <f t="shared" si="80"/>
        <v>3225518</v>
      </c>
      <c r="C116" s="4">
        <v>5356</v>
      </c>
      <c r="D116" s="5"/>
      <c r="E116" s="5"/>
      <c r="F116" s="5"/>
      <c r="G116" s="5"/>
      <c r="H116" s="5"/>
    </row>
    <row r="117" ht="15" customHeight="1">
      <c r="A117" t="s" s="3">
        <v>124</v>
      </c>
      <c r="B117" s="4">
        <f t="shared" si="80"/>
        <v>6042958</v>
      </c>
      <c r="C117" s="4">
        <v>5303</v>
      </c>
      <c r="D117" s="5"/>
      <c r="E117" s="5"/>
      <c r="F117" s="5"/>
      <c r="G117" s="5"/>
      <c r="H117" s="5"/>
    </row>
    <row r="118" ht="15" customHeight="1">
      <c r="A118" t="s" s="3">
        <v>125</v>
      </c>
      <c r="B118" s="4">
        <f t="shared" si="80"/>
        <v>2611044</v>
      </c>
      <c r="C118" s="4">
        <v>5155</v>
      </c>
      <c r="D118" s="5"/>
      <c r="E118" s="5"/>
      <c r="F118" s="5"/>
      <c r="G118" s="5"/>
      <c r="H118" s="5"/>
    </row>
    <row r="119" ht="15" customHeight="1">
      <c r="A119" t="s" s="3">
        <v>126</v>
      </c>
      <c r="B119" s="4">
        <f t="shared" si="80"/>
        <v>2190324</v>
      </c>
      <c r="C119" s="4">
        <v>5074</v>
      </c>
      <c r="D119" s="5"/>
      <c r="E119" s="5"/>
      <c r="F119" s="5"/>
      <c r="G119" s="5"/>
      <c r="H119" s="5"/>
    </row>
    <row r="120" ht="15" customHeight="1">
      <c r="A120" t="s" s="3">
        <v>127</v>
      </c>
      <c r="B120" s="4">
        <f t="shared" si="80"/>
        <v>4471923</v>
      </c>
      <c r="C120" s="4">
        <v>4977</v>
      </c>
      <c r="D120" s="5"/>
      <c r="E120" s="5"/>
      <c r="F120" s="5"/>
      <c r="G120" s="5"/>
      <c r="H120" s="5"/>
    </row>
    <row r="121" ht="15" customHeight="1">
      <c r="A121" t="s" s="3">
        <v>128</v>
      </c>
      <c r="B121" s="4">
        <f t="shared" si="80"/>
        <v>9481386</v>
      </c>
      <c r="C121" s="4">
        <v>4949</v>
      </c>
      <c r="D121" s="5"/>
      <c r="E121" s="5"/>
      <c r="F121" s="5"/>
      <c r="G121" s="5"/>
      <c r="H121" s="5"/>
    </row>
    <row r="122" ht="15" customHeight="1">
      <c r="A122" t="s" s="3">
        <v>129</v>
      </c>
      <c r="B122" s="4">
        <f t="shared" si="80"/>
        <v>7911661</v>
      </c>
      <c r="C122" s="4">
        <v>4922</v>
      </c>
      <c r="D122" s="5"/>
      <c r="E122" s="5"/>
      <c r="F122" s="5"/>
      <c r="G122" s="5"/>
      <c r="H122" s="5"/>
    </row>
    <row r="123" ht="15" customHeight="1">
      <c r="A123" t="s" s="3">
        <v>130</v>
      </c>
      <c r="B123" s="4">
        <f t="shared" si="80"/>
        <v>7020100</v>
      </c>
      <c r="C123" s="4">
        <v>4413</v>
      </c>
      <c r="D123" s="5"/>
      <c r="E123" s="5"/>
      <c r="F123" s="5"/>
      <c r="G123" s="5"/>
      <c r="H123" s="5"/>
    </row>
    <row r="124" ht="15" customHeight="1">
      <c r="A124" t="s" s="3">
        <v>131</v>
      </c>
      <c r="B124" s="4">
        <f t="shared" si="80"/>
        <v>4349928</v>
      </c>
      <c r="C124" s="4">
        <v>4360</v>
      </c>
      <c r="D124" s="5"/>
      <c r="E124" s="5"/>
      <c r="F124" s="5"/>
      <c r="G124" s="5"/>
      <c r="H124" s="5"/>
    </row>
    <row r="125" ht="15" customHeight="1">
      <c r="A125" t="s" s="3">
        <v>132</v>
      </c>
      <c r="B125" s="4">
        <f t="shared" si="80"/>
        <v>1650790</v>
      </c>
      <c r="C125" s="4">
        <v>4291</v>
      </c>
      <c r="D125" s="5"/>
      <c r="E125" s="5"/>
      <c r="F125" s="5"/>
      <c r="G125" s="5"/>
      <c r="H125" s="5"/>
    </row>
    <row r="126" ht="15" customHeight="1">
      <c r="A126" t="s" s="3">
        <v>133</v>
      </c>
      <c r="B126" s="4">
        <f t="shared" si="80"/>
        <v>6340607</v>
      </c>
      <c r="C126" s="4">
        <v>4230</v>
      </c>
      <c r="D126" s="5"/>
      <c r="E126" s="5"/>
      <c r="F126" s="5"/>
      <c r="G126" s="5"/>
      <c r="H126" s="5"/>
    </row>
    <row r="127" ht="15" customHeight="1">
      <c r="A127" t="s" s="3">
        <v>134</v>
      </c>
      <c r="B127" s="4">
        <f t="shared" si="80"/>
        <v>7441930</v>
      </c>
      <c r="C127" s="4">
        <v>4196</v>
      </c>
      <c r="D127" s="5"/>
      <c r="E127" s="5"/>
      <c r="F127" s="5"/>
      <c r="G127" s="5"/>
      <c r="H127" s="5"/>
    </row>
    <row r="128" ht="15" customHeight="1">
      <c r="A128" t="s" s="3">
        <v>135</v>
      </c>
      <c r="B128" s="4">
        <f t="shared" si="80"/>
        <v>4518452</v>
      </c>
      <c r="C128" s="4">
        <v>4176</v>
      </c>
      <c r="D128" s="5"/>
      <c r="E128" s="5"/>
      <c r="F128" s="5"/>
      <c r="G128" s="5"/>
      <c r="H128" s="5"/>
    </row>
    <row r="129" ht="15" customHeight="1">
      <c r="A129" t="s" s="3">
        <v>136</v>
      </c>
      <c r="B129" s="4">
        <f t="shared" si="80"/>
        <v>5103289</v>
      </c>
      <c r="C129" s="4">
        <v>4175</v>
      </c>
      <c r="D129" s="5"/>
      <c r="E129" s="5"/>
      <c r="F129" s="5"/>
      <c r="G129" s="5"/>
      <c r="H129" s="5"/>
    </row>
    <row r="130" ht="15" customHeight="1">
      <c r="A130" t="s" s="3">
        <v>137</v>
      </c>
      <c r="B130" s="4">
        <f t="shared" si="80"/>
        <v>3232431</v>
      </c>
      <c r="C130" s="4">
        <v>4126</v>
      </c>
      <c r="D130" s="5"/>
      <c r="E130" s="5"/>
      <c r="F130" s="5"/>
      <c r="G130" s="5"/>
      <c r="H130" s="5"/>
    </row>
    <row r="131" ht="15" customHeight="1">
      <c r="A131" t="s" s="3">
        <v>138</v>
      </c>
      <c r="B131" s="4">
        <f t="shared" si="80"/>
        <v>5023641</v>
      </c>
      <c r="C131" s="4">
        <v>4069</v>
      </c>
      <c r="D131" s="5"/>
      <c r="E131" s="5"/>
      <c r="F131" s="5"/>
      <c r="G131" s="5"/>
      <c r="H131" s="5"/>
    </row>
    <row r="132" ht="15" customHeight="1">
      <c r="A132" t="s" s="3">
        <v>139</v>
      </c>
      <c r="B132" s="4">
        <f t="shared" si="80"/>
        <v>9422186</v>
      </c>
      <c r="C132" s="4">
        <v>4022</v>
      </c>
      <c r="D132" s="5"/>
      <c r="E132" s="5"/>
      <c r="F132" s="5"/>
      <c r="G132" s="5"/>
      <c r="H132" s="5"/>
    </row>
    <row r="133" ht="15" customHeight="1">
      <c r="A133" t="s" s="3">
        <v>140</v>
      </c>
      <c r="B133" s="4">
        <f t="shared" si="80"/>
        <v>4329099</v>
      </c>
      <c r="C133" s="4">
        <v>3773</v>
      </c>
      <c r="D133" s="5"/>
      <c r="E133" s="5"/>
      <c r="F133" s="5"/>
      <c r="G133" s="5"/>
      <c r="H133" s="5"/>
    </row>
    <row r="134" ht="15" customHeight="1">
      <c r="A134" t="s" s="3">
        <v>141</v>
      </c>
      <c r="B134" s="4">
        <f t="shared" si="80"/>
        <v>4672234</v>
      </c>
      <c r="C134" s="4">
        <v>3651</v>
      </c>
      <c r="D134" s="5"/>
      <c r="E134" s="5"/>
      <c r="F134" s="5"/>
      <c r="G134" s="5"/>
      <c r="H134" s="5"/>
    </row>
    <row r="135" ht="15" customHeight="1">
      <c r="A135" t="s" s="3">
        <v>142</v>
      </c>
      <c r="B135" s="4">
        <f t="shared" si="80"/>
        <v>9907180</v>
      </c>
      <c r="C135" s="4">
        <v>3612</v>
      </c>
      <c r="D135" s="5"/>
      <c r="E135" s="5"/>
      <c r="F135" s="5"/>
      <c r="G135" s="5"/>
      <c r="H135" s="5"/>
    </row>
    <row r="136" ht="15" customHeight="1">
      <c r="A136" t="s" s="3">
        <v>143</v>
      </c>
      <c r="B136" s="4">
        <f t="shared" si="80"/>
        <v>4212408</v>
      </c>
      <c r="C136" s="4">
        <v>3536</v>
      </c>
      <c r="D136" s="5"/>
      <c r="E136" s="5"/>
      <c r="F136" s="5"/>
      <c r="G136" s="5"/>
      <c r="H136" s="5"/>
    </row>
    <row r="137" ht="15" customHeight="1">
      <c r="A137" t="s" s="3">
        <v>144</v>
      </c>
      <c r="B137" s="4">
        <f t="shared" si="80"/>
        <v>8729026</v>
      </c>
      <c r="C137" s="4">
        <v>3194</v>
      </c>
      <c r="D137" s="5"/>
      <c r="E137" s="5"/>
      <c r="F137" s="5"/>
      <c r="G137" s="5"/>
      <c r="H137" s="5"/>
    </row>
    <row r="138" ht="15" customHeight="1">
      <c r="A138" t="s" s="3">
        <v>145</v>
      </c>
      <c r="B138" s="4">
        <f t="shared" si="80"/>
        <v>9205871</v>
      </c>
      <c r="C138" s="4">
        <v>3187</v>
      </c>
      <c r="D138" s="5"/>
      <c r="E138" s="5"/>
      <c r="F138" s="5"/>
      <c r="G138" s="5"/>
      <c r="H138" s="5"/>
    </row>
    <row r="139" ht="15" customHeight="1">
      <c r="A139" t="s" s="3">
        <v>146</v>
      </c>
      <c r="B139" s="4">
        <f t="shared" si="80"/>
        <v>2297808</v>
      </c>
      <c r="C139" s="4">
        <v>2985</v>
      </c>
      <c r="D139" s="5"/>
      <c r="E139" s="5"/>
      <c r="F139" s="5"/>
      <c r="G139" s="5"/>
      <c r="H139" s="5"/>
    </row>
    <row r="140" ht="15" customHeight="1">
      <c r="A140" t="s" s="3">
        <v>147</v>
      </c>
      <c r="B140" s="4">
        <f t="shared" si="80"/>
        <v>1357235</v>
      </c>
      <c r="C140" s="4">
        <v>2279</v>
      </c>
      <c r="D140" s="5"/>
      <c r="E140" s="5"/>
      <c r="F140" s="5"/>
      <c r="G140" s="5"/>
      <c r="H140" s="5"/>
    </row>
    <row r="141" ht="15" customHeight="1">
      <c r="A141" t="s" s="3">
        <v>148</v>
      </c>
      <c r="B141" s="4">
        <f t="shared" si="80"/>
        <v>1655232</v>
      </c>
      <c r="C141" s="4">
        <v>1614</v>
      </c>
      <c r="D141" s="5"/>
      <c r="E141" s="5"/>
      <c r="F141" s="5"/>
      <c r="G141" s="5"/>
      <c r="H141" s="5"/>
    </row>
    <row r="142" ht="15" customHeight="1">
      <c r="A142" t="s" s="3">
        <v>149</v>
      </c>
      <c r="B142" s="4">
        <f t="shared" si="80"/>
        <v>4128865</v>
      </c>
      <c r="C142" s="4">
        <v>1439</v>
      </c>
      <c r="D142" s="5"/>
      <c r="E142" s="5"/>
      <c r="F142" s="5"/>
      <c r="G142" s="5"/>
      <c r="H142" s="5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&amp;C&amp;"Helvetica,Regular"&amp;11&amp;K000000&amp;P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N23"/>
  <sheetViews>
    <sheetView workbookViewId="0" showGridLines="0" defaultGridColor="1"/>
  </sheetViews>
  <sheetFormatPr defaultColWidth="8.83333" defaultRowHeight="15" customHeight="1" outlineLevelRow="0" outlineLevelCol="0"/>
  <cols>
    <col min="1" max="1" width="13.5" style="6" customWidth="1"/>
    <col min="2" max="2" width="19.5" style="6" customWidth="1"/>
    <col min="3" max="3" width="8.85156" style="6" customWidth="1"/>
    <col min="4" max="4" width="8.85156" style="6" customWidth="1"/>
    <col min="5" max="5" width="8.85156" style="6" customWidth="1"/>
    <col min="6" max="6" width="8.85156" style="6" customWidth="1"/>
    <col min="7" max="7" width="8.85156" style="6" customWidth="1"/>
    <col min="8" max="8" width="8.85156" style="6" customWidth="1"/>
    <col min="9" max="9" width="8.85156" style="6" customWidth="1"/>
    <col min="10" max="10" width="8.85156" style="6" customWidth="1"/>
    <col min="11" max="11" width="8.85156" style="6" customWidth="1"/>
    <col min="12" max="12" width="8.85156" style="6" customWidth="1"/>
    <col min="13" max="13" width="8.85156" style="6" customWidth="1"/>
    <col min="14" max="14" width="8.85156" style="6" customWidth="1"/>
    <col min="15" max="256" width="8.85156" style="6" customWidth="1"/>
  </cols>
  <sheetData>
    <row r="1" ht="15" customHeight="1">
      <c r="A1" t="s" s="2">
        <v>2</v>
      </c>
      <c r="B1" t="s" s="2">
        <v>5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ht="15" customHeight="1">
      <c r="A2" s="4">
        <v>55332</v>
      </c>
      <c r="B2" s="4">
        <v>61542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15" customHeight="1">
      <c r="A3" s="4">
        <v>78635</v>
      </c>
      <c r="B3" s="4">
        <v>81546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ht="15" customHeight="1">
      <c r="A4" s="4">
        <v>37472</v>
      </c>
      <c r="B4" s="4">
        <v>32541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ht="15" customHeight="1">
      <c r="A5" s="4">
        <v>34190</v>
      </c>
      <c r="B5" s="4">
        <v>33211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</row>
    <row r="6" ht="15" customHeight="1">
      <c r="A6" s="4">
        <v>65536</v>
      </c>
      <c r="B6" s="4">
        <v>71456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ht="15" customHeight="1">
      <c r="A7" s="4">
        <v>42688</v>
      </c>
      <c r="B7" s="4">
        <v>44569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</row>
    <row r="8" ht="15" customHeight="1">
      <c r="A8" s="4">
        <v>33548</v>
      </c>
      <c r="B8" s="4">
        <v>37512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</row>
    <row r="9" ht="15" customHeight="1">
      <c r="A9" s="4">
        <v>77374</v>
      </c>
      <c r="B9" s="4">
        <v>87981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</row>
    <row r="10" ht="15" customHeight="1">
      <c r="A10" s="4">
        <v>51750</v>
      </c>
      <c r="B10" s="4">
        <v>55783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</row>
    <row r="11" ht="15" customHeight="1">
      <c r="A11" s="4">
        <v>40075</v>
      </c>
      <c r="B11" s="4">
        <v>42136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</row>
    <row r="12" ht="15" customHeight="1">
      <c r="A12" s="4">
        <v>46830</v>
      </c>
      <c r="B12" s="4">
        <v>49863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ht="15" customHeight="1">
      <c r="A13" s="4">
        <v>39351</v>
      </c>
      <c r="B13" s="4">
        <v>47562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</row>
    <row r="14" ht="15" customHeight="1">
      <c r="A14" s="4">
        <v>33660</v>
      </c>
      <c r="B14" s="4">
        <v>39862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</row>
    <row r="15" ht="15" customHeight="1">
      <c r="A15" s="4">
        <v>55593</v>
      </c>
      <c r="B15" s="4">
        <v>59632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</row>
    <row r="16" ht="15" customHeight="1">
      <c r="A16" s="4">
        <v>32699</v>
      </c>
      <c r="B16" s="4">
        <v>32697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</row>
    <row r="17" ht="15" customHeight="1">
      <c r="A17" s="4">
        <v>425923</v>
      </c>
      <c r="B17" s="4">
        <v>432561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</row>
    <row r="18" ht="15" customHeight="1">
      <c r="A18" s="4">
        <v>38486</v>
      </c>
      <c r="B18" s="4">
        <v>36521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</row>
    <row r="19" ht="15" customHeight="1">
      <c r="A19" s="4">
        <v>239141</v>
      </c>
      <c r="B19" s="4">
        <v>245103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</row>
    <row r="20" ht="15" customHeight="1">
      <c r="A20" s="4">
        <v>81041</v>
      </c>
      <c r="B20" s="4">
        <v>91453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</row>
    <row r="21" ht="15" customHeight="1">
      <c r="A21" s="4">
        <v>89618</v>
      </c>
      <c r="B21" s="4">
        <v>92531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</row>
    <row r="22" ht="15" customHeight="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</row>
    <row r="23" ht="15" customHeight="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&amp;C&amp;"Helvetica,Regular"&amp;11&amp;K000000&amp;P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1:I23"/>
  <sheetViews>
    <sheetView workbookViewId="0" showGridLines="0" defaultGridColor="1"/>
  </sheetViews>
  <sheetFormatPr defaultColWidth="8.83333" defaultRowHeight="15" customHeight="1" outlineLevelRow="0" outlineLevelCol="0"/>
  <cols>
    <col min="1" max="1" width="12.5" style="7" customWidth="1"/>
    <col min="2" max="2" width="18.3516" style="7" customWidth="1"/>
    <col min="3" max="3" width="13.5" style="7" customWidth="1"/>
    <col min="4" max="4" width="13.1719" style="7" customWidth="1"/>
    <col min="5" max="5" width="5.85156" style="7" customWidth="1"/>
    <col min="6" max="6" width="8.85156" style="7" customWidth="1"/>
    <col min="7" max="7" width="8.85156" style="7" customWidth="1"/>
    <col min="8" max="8" width="8.85156" style="7" customWidth="1"/>
    <col min="9" max="9" width="8.85156" style="7" customWidth="1"/>
    <col min="10" max="256" width="8.85156" style="7" customWidth="1"/>
  </cols>
  <sheetData>
    <row r="1" ht="15" customHeight="1">
      <c r="A1" t="s" s="2">
        <v>3</v>
      </c>
      <c r="B1" t="s" s="2">
        <v>6</v>
      </c>
      <c r="C1" t="s" s="2">
        <v>151</v>
      </c>
      <c r="D1" t="s" s="2">
        <v>152</v>
      </c>
      <c r="E1" t="s" s="2">
        <v>153</v>
      </c>
      <c r="F1" s="5"/>
      <c r="G1" s="5"/>
      <c r="H1" s="5"/>
      <c r="I1" s="5"/>
    </row>
    <row r="2" ht="15" customHeight="1">
      <c r="A2" s="4">
        <v>1</v>
      </c>
      <c r="B2" s="4">
        <v>1</v>
      </c>
      <c r="C2" s="4">
        <v>19</v>
      </c>
      <c r="D2" s="4">
        <v>0</v>
      </c>
      <c r="E2" s="4">
        <f>C2+D2</f>
        <v>19</v>
      </c>
      <c r="F2" s="5"/>
      <c r="G2" s="5"/>
      <c r="H2" s="5"/>
      <c r="I2" s="5"/>
    </row>
    <row r="3" ht="15" customHeight="1">
      <c r="A3" s="4">
        <v>2</v>
      </c>
      <c r="B3" s="4">
        <v>2</v>
      </c>
      <c r="C3" s="4">
        <v>18</v>
      </c>
      <c r="D3" s="4">
        <v>0</v>
      </c>
      <c r="E3" s="4">
        <f>C3+D3</f>
        <v>18</v>
      </c>
      <c r="F3" s="4">
        <f>E2-E3</f>
        <v>1</v>
      </c>
      <c r="G3" s="5"/>
      <c r="H3" s="5"/>
      <c r="I3" s="5"/>
    </row>
    <row r="4" ht="15" customHeight="1">
      <c r="A4" s="4">
        <v>3</v>
      </c>
      <c r="B4" s="4">
        <v>3</v>
      </c>
      <c r="C4" s="4">
        <v>17</v>
      </c>
      <c r="D4" s="4">
        <v>0</v>
      </c>
      <c r="E4" s="4">
        <f>C4+D4</f>
        <v>17</v>
      </c>
      <c r="F4" s="4">
        <f>E3-E4</f>
        <v>1</v>
      </c>
      <c r="G4" s="5"/>
      <c r="H4" t="s" s="3">
        <v>154</v>
      </c>
      <c r="I4" s="4">
        <f>(C22-D22)/I5</f>
        <v>0.8736842105263158</v>
      </c>
    </row>
    <row r="5" ht="15" customHeight="1">
      <c r="A5" s="4">
        <v>4</v>
      </c>
      <c r="B5" s="4">
        <v>4</v>
      </c>
      <c r="C5" s="4">
        <v>16</v>
      </c>
      <c r="D5" s="4">
        <v>0</v>
      </c>
      <c r="E5" s="4">
        <f>C5+D5</f>
        <v>16</v>
      </c>
      <c r="F5" s="4">
        <f>E4-E5</f>
        <v>1</v>
      </c>
      <c r="G5" s="5"/>
      <c r="H5" t="s" s="3">
        <v>155</v>
      </c>
      <c r="I5" s="4">
        <f>20*(20-1)/2</f>
        <v>190</v>
      </c>
    </row>
    <row r="6" ht="15" customHeight="1">
      <c r="A6" s="4">
        <v>5</v>
      </c>
      <c r="B6" s="4">
        <v>6</v>
      </c>
      <c r="C6" s="4">
        <v>14</v>
      </c>
      <c r="D6" s="4">
        <v>1</v>
      </c>
      <c r="E6" s="4">
        <f>C6+D6</f>
        <v>15</v>
      </c>
      <c r="F6" s="4">
        <f>E5-E6</f>
        <v>1</v>
      </c>
      <c r="G6" s="5"/>
      <c r="H6" s="5"/>
      <c r="I6" s="5"/>
    </row>
    <row r="7" ht="15" customHeight="1">
      <c r="A7" s="4">
        <v>6</v>
      </c>
      <c r="B7" s="4">
        <v>5</v>
      </c>
      <c r="C7" s="4">
        <v>14</v>
      </c>
      <c r="D7" s="4">
        <v>0</v>
      </c>
      <c r="E7" s="4">
        <f>C7+D7</f>
        <v>14</v>
      </c>
      <c r="F7" s="4">
        <f>E6-E7</f>
        <v>1</v>
      </c>
      <c r="G7" s="5"/>
      <c r="H7" s="5"/>
      <c r="I7" s="5"/>
    </row>
    <row r="8" ht="15" customHeight="1">
      <c r="A8" s="4">
        <v>7</v>
      </c>
      <c r="B8" s="4">
        <v>7</v>
      </c>
      <c r="C8" s="4">
        <v>13</v>
      </c>
      <c r="D8" s="4">
        <v>0</v>
      </c>
      <c r="E8" s="4">
        <f>C8+D8</f>
        <v>13</v>
      </c>
      <c r="F8" s="4">
        <f>E7-E8</f>
        <v>1</v>
      </c>
      <c r="G8" s="5"/>
      <c r="H8" s="5"/>
      <c r="I8" s="5"/>
    </row>
    <row r="9" ht="15" customHeight="1">
      <c r="A9" s="4">
        <v>8</v>
      </c>
      <c r="B9" s="4">
        <v>9</v>
      </c>
      <c r="C9" s="4">
        <v>11</v>
      </c>
      <c r="D9" s="4">
        <v>1</v>
      </c>
      <c r="E9" s="4">
        <f>C9+D9</f>
        <v>12</v>
      </c>
      <c r="F9" s="4">
        <f>E8-E9</f>
        <v>1</v>
      </c>
      <c r="G9" s="5"/>
      <c r="H9" s="5"/>
      <c r="I9" s="5"/>
    </row>
    <row r="10" ht="15" customHeight="1">
      <c r="A10" s="4">
        <v>9</v>
      </c>
      <c r="B10" s="4">
        <v>8</v>
      </c>
      <c r="C10" s="4">
        <v>11</v>
      </c>
      <c r="D10" s="4">
        <v>0</v>
      </c>
      <c r="E10" s="4">
        <f>C10+D10</f>
        <v>11</v>
      </c>
      <c r="F10" s="4">
        <f>E9-E10</f>
        <v>1</v>
      </c>
      <c r="G10" s="5"/>
      <c r="H10" s="5"/>
      <c r="I10" s="5"/>
    </row>
    <row r="11" ht="15" customHeight="1">
      <c r="A11" s="4">
        <v>10</v>
      </c>
      <c r="B11" s="4">
        <v>10</v>
      </c>
      <c r="C11" s="4">
        <v>10</v>
      </c>
      <c r="D11" s="4">
        <v>0</v>
      </c>
      <c r="E11" s="4">
        <f>C11+D11</f>
        <v>10</v>
      </c>
      <c r="F11" s="4">
        <f>E10-E11</f>
        <v>1</v>
      </c>
      <c r="G11" s="5"/>
      <c r="H11" s="5"/>
      <c r="I11" s="5"/>
    </row>
    <row r="12" ht="15" customHeight="1">
      <c r="A12" s="4">
        <v>11</v>
      </c>
      <c r="B12" s="4">
        <v>11</v>
      </c>
      <c r="C12" s="4">
        <v>9</v>
      </c>
      <c r="D12" s="4">
        <v>0</v>
      </c>
      <c r="E12" s="4">
        <f>C12+D12</f>
        <v>9</v>
      </c>
      <c r="F12" s="4">
        <f>E11-E12</f>
        <v>1</v>
      </c>
      <c r="G12" s="5"/>
      <c r="H12" s="5"/>
      <c r="I12" s="5"/>
    </row>
    <row r="13" ht="15" customHeight="1">
      <c r="A13" s="4">
        <v>12</v>
      </c>
      <c r="B13" s="4">
        <v>13</v>
      </c>
      <c r="C13" s="4">
        <v>7</v>
      </c>
      <c r="D13" s="4">
        <v>1</v>
      </c>
      <c r="E13" s="4">
        <f>C13+D13</f>
        <v>8</v>
      </c>
      <c r="F13" s="4">
        <f>E12-E13</f>
        <v>1</v>
      </c>
      <c r="G13" s="5"/>
      <c r="H13" s="5"/>
      <c r="I13" s="5"/>
    </row>
    <row r="14" ht="15" customHeight="1">
      <c r="A14" s="4">
        <v>13</v>
      </c>
      <c r="B14" s="4">
        <v>14</v>
      </c>
      <c r="C14" s="4">
        <v>6</v>
      </c>
      <c r="D14" s="4">
        <v>1</v>
      </c>
      <c r="E14" s="4">
        <f>C14+D14</f>
        <v>7</v>
      </c>
      <c r="F14" s="4">
        <f>E13-E14</f>
        <v>1</v>
      </c>
      <c r="G14" s="5"/>
      <c r="H14" s="5"/>
      <c r="I14" s="5"/>
    </row>
    <row r="15" ht="15" customHeight="1">
      <c r="A15" s="4">
        <v>14</v>
      </c>
      <c r="B15" s="4">
        <v>12</v>
      </c>
      <c r="C15" s="4">
        <v>6</v>
      </c>
      <c r="D15" s="4">
        <v>0</v>
      </c>
      <c r="E15" s="4">
        <f>C15+D15</f>
        <v>6</v>
      </c>
      <c r="F15" s="4">
        <f>E14-E15</f>
        <v>1</v>
      </c>
      <c r="G15" s="5"/>
      <c r="H15" s="5"/>
      <c r="I15" s="5"/>
    </row>
    <row r="16" ht="15" customHeight="1">
      <c r="A16" s="4">
        <v>15</v>
      </c>
      <c r="B16" s="4">
        <v>17</v>
      </c>
      <c r="C16" s="4">
        <v>3</v>
      </c>
      <c r="D16" s="4">
        <v>2</v>
      </c>
      <c r="E16" s="4">
        <f>C16+D16</f>
        <v>5</v>
      </c>
      <c r="F16" s="4">
        <f>E15-E16</f>
        <v>1</v>
      </c>
      <c r="G16" s="5"/>
      <c r="H16" s="5"/>
      <c r="I16" s="5"/>
    </row>
    <row r="17" ht="15" customHeight="1">
      <c r="A17" s="4">
        <v>16</v>
      </c>
      <c r="B17" s="4">
        <v>20</v>
      </c>
      <c r="C17" s="4">
        <v>0</v>
      </c>
      <c r="D17" s="4">
        <v>4</v>
      </c>
      <c r="E17" s="4">
        <f>C17+D17</f>
        <v>4</v>
      </c>
      <c r="F17" s="4">
        <f>E16-E17</f>
        <v>1</v>
      </c>
      <c r="G17" s="5"/>
      <c r="H17" s="5"/>
      <c r="I17" s="5"/>
    </row>
    <row r="18" ht="15" customHeight="1">
      <c r="A18" s="4">
        <v>17</v>
      </c>
      <c r="B18" s="4">
        <v>18</v>
      </c>
      <c r="C18" s="4">
        <v>1</v>
      </c>
      <c r="D18" s="4">
        <v>2</v>
      </c>
      <c r="E18" s="4">
        <f>C18+D18</f>
        <v>3</v>
      </c>
      <c r="F18" s="4">
        <f>E17-E18</f>
        <v>1</v>
      </c>
      <c r="G18" s="5"/>
      <c r="H18" s="5"/>
      <c r="I18" s="5"/>
    </row>
    <row r="19" ht="15" customHeight="1">
      <c r="A19" s="4">
        <v>18</v>
      </c>
      <c r="B19" s="4">
        <v>15</v>
      </c>
      <c r="C19" s="4">
        <v>2</v>
      </c>
      <c r="D19" s="4">
        <v>0</v>
      </c>
      <c r="E19" s="4">
        <f>C19+D19</f>
        <v>2</v>
      </c>
      <c r="F19" s="4">
        <f>E18-E19</f>
        <v>1</v>
      </c>
      <c r="G19" s="5"/>
      <c r="H19" s="5"/>
      <c r="I19" s="5"/>
    </row>
    <row r="20" ht="15" customHeight="1">
      <c r="A20" s="4">
        <v>19</v>
      </c>
      <c r="B20" s="4">
        <v>16</v>
      </c>
      <c r="C20" s="4">
        <v>1</v>
      </c>
      <c r="D20" s="4">
        <v>0</v>
      </c>
      <c r="E20" s="4">
        <f>C20+D20</f>
        <v>1</v>
      </c>
      <c r="F20" s="4">
        <f>E19-E20</f>
        <v>1</v>
      </c>
      <c r="G20" s="5"/>
      <c r="H20" s="5"/>
      <c r="I20" s="5"/>
    </row>
    <row r="21" ht="15" customHeight="1">
      <c r="A21" s="4">
        <v>20</v>
      </c>
      <c r="B21" s="4">
        <v>19</v>
      </c>
      <c r="C21" s="4">
        <v>0</v>
      </c>
      <c r="D21" s="4">
        <v>0</v>
      </c>
      <c r="E21" s="4">
        <f>C21+D21</f>
        <v>0</v>
      </c>
      <c r="F21" s="4">
        <f>E20-E21</f>
        <v>1</v>
      </c>
      <c r="G21" s="5"/>
      <c r="H21" s="5"/>
      <c r="I21" s="5"/>
    </row>
    <row r="22" ht="15" customHeight="1">
      <c r="A22" s="5"/>
      <c r="B22" s="5"/>
      <c r="C22" s="4">
        <f>SUM(C2:C21)</f>
        <v>178</v>
      </c>
      <c r="D22" s="4">
        <f>SUM(D2:D21)</f>
        <v>12</v>
      </c>
      <c r="E22" s="5"/>
      <c r="F22" s="5"/>
      <c r="G22" s="5"/>
      <c r="H22" s="5"/>
      <c r="I22" s="5"/>
    </row>
    <row r="23" ht="15" customHeight="1">
      <c r="A23" s="5"/>
      <c r="B23" s="5"/>
      <c r="C23" t="s" s="3">
        <v>156</v>
      </c>
      <c r="D23" t="s" s="3">
        <v>157</v>
      </c>
      <c r="E23" s="5"/>
      <c r="F23" s="5"/>
      <c r="G23" s="5"/>
      <c r="H23" s="5"/>
      <c r="I23" s="5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&amp;C&amp;"Helvetica,Regular"&amp;11&amp;K000000&amp;P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G22"/>
  <sheetViews>
    <sheetView workbookViewId="0" showGridLines="0" defaultGridColor="1"/>
  </sheetViews>
  <sheetFormatPr defaultColWidth="8.83333" defaultRowHeight="15" customHeight="1" outlineLevelRow="0" outlineLevelCol="0"/>
  <cols>
    <col min="1" max="1" width="14.5" style="8" customWidth="1"/>
    <col min="2" max="2" width="18.1719" style="8" customWidth="1"/>
    <col min="3" max="3" width="8.85156" style="8" customWidth="1"/>
    <col min="4" max="4" width="8.85156" style="8" customWidth="1"/>
    <col min="5" max="5" width="8.85156" style="8" customWidth="1"/>
    <col min="6" max="6" width="8.85156" style="8" customWidth="1"/>
    <col min="7" max="7" width="8.85156" style="8" customWidth="1"/>
    <col min="8" max="256" width="8.85156" style="8" customWidth="1"/>
  </cols>
  <sheetData>
    <row r="1" ht="18.75" customHeight="1">
      <c r="A1" t="s" s="3">
        <v>3</v>
      </c>
      <c r="B1" t="s" s="3">
        <v>6</v>
      </c>
      <c r="C1" t="s" s="3">
        <v>158</v>
      </c>
      <c r="D1" t="s" s="3">
        <v>159</v>
      </c>
      <c r="E1" s="5"/>
      <c r="F1" s="5"/>
      <c r="G1" s="5"/>
    </row>
    <row r="2" ht="15" customHeight="1">
      <c r="A2" s="4">
        <v>9</v>
      </c>
      <c r="B2" s="4">
        <v>8</v>
      </c>
      <c r="C2" s="4">
        <f>A2-B2</f>
        <v>1</v>
      </c>
      <c r="D2" s="4">
        <f>C2^2</f>
        <v>1</v>
      </c>
      <c r="E2" s="5"/>
      <c r="F2" s="5"/>
      <c r="G2" s="5"/>
    </row>
    <row r="3" ht="15" customHeight="1">
      <c r="A3" s="4">
        <v>5</v>
      </c>
      <c r="B3" s="4">
        <v>6</v>
      </c>
      <c r="C3" s="4">
        <f>A3-B3</f>
        <v>-1</v>
      </c>
      <c r="D3" s="4">
        <f>C3^2</f>
        <v>1</v>
      </c>
      <c r="E3" s="5"/>
      <c r="F3" s="5"/>
      <c r="G3" s="5"/>
    </row>
    <row r="4" ht="15" customHeight="1">
      <c r="A4" s="4">
        <v>16</v>
      </c>
      <c r="B4" s="4">
        <v>20</v>
      </c>
      <c r="C4" s="4">
        <f>A4-B4</f>
        <v>-4</v>
      </c>
      <c r="D4" s="4">
        <f>C4^2</f>
        <v>16</v>
      </c>
      <c r="E4" s="5"/>
      <c r="F4" s="5"/>
      <c r="G4" s="5"/>
    </row>
    <row r="5" ht="15" customHeight="1">
      <c r="A5" s="4">
        <v>17</v>
      </c>
      <c r="B5" s="4">
        <v>18</v>
      </c>
      <c r="C5" s="4">
        <f>A5-B5</f>
        <v>-1</v>
      </c>
      <c r="D5" s="4">
        <f>C5^2</f>
        <v>1</v>
      </c>
      <c r="E5" s="5"/>
      <c r="F5" s="5"/>
      <c r="G5" s="5"/>
    </row>
    <row r="6" ht="15" customHeight="1">
      <c r="A6" s="4">
        <v>7</v>
      </c>
      <c r="B6" s="4">
        <v>7</v>
      </c>
      <c r="C6" s="4">
        <f>A6-B6</f>
        <v>0</v>
      </c>
      <c r="D6" s="4">
        <f>C6^2</f>
        <v>0</v>
      </c>
      <c r="E6" s="5"/>
      <c r="F6" s="5"/>
      <c r="G6" s="5"/>
    </row>
    <row r="7" ht="15" customHeight="1">
      <c r="A7" s="4">
        <v>12</v>
      </c>
      <c r="B7" s="4">
        <v>13</v>
      </c>
      <c r="C7" s="4">
        <f>A7-B7</f>
        <v>-1</v>
      </c>
      <c r="D7" s="4">
        <f>C7^2</f>
        <v>1</v>
      </c>
      <c r="E7" s="5"/>
      <c r="F7" s="5"/>
      <c r="G7" s="5"/>
    </row>
    <row r="8" ht="15" customHeight="1">
      <c r="A8" s="4">
        <v>19</v>
      </c>
      <c r="B8" s="4">
        <v>16</v>
      </c>
      <c r="C8" s="4">
        <f>A8-B8</f>
        <v>3</v>
      </c>
      <c r="D8" s="4">
        <f>C8^2</f>
        <v>9</v>
      </c>
      <c r="E8" s="5"/>
      <c r="F8" s="5"/>
      <c r="G8" s="5"/>
    </row>
    <row r="9" ht="15" customHeight="1">
      <c r="A9" s="4">
        <v>6</v>
      </c>
      <c r="B9" s="4">
        <v>5</v>
      </c>
      <c r="C9" s="4">
        <f>A9-B9</f>
        <v>1</v>
      </c>
      <c r="D9" s="4">
        <f>C9^2</f>
        <v>1</v>
      </c>
      <c r="E9" s="5"/>
      <c r="F9" s="5"/>
      <c r="G9" s="5"/>
    </row>
    <row r="10" ht="15" customHeight="1">
      <c r="A10" s="4">
        <v>10</v>
      </c>
      <c r="B10" s="4">
        <v>10</v>
      </c>
      <c r="C10" s="4">
        <f>A10-B10</f>
        <v>0</v>
      </c>
      <c r="D10" s="4">
        <f>C10^2</f>
        <v>0</v>
      </c>
      <c r="E10" s="5"/>
      <c r="F10" s="5"/>
      <c r="G10" s="5"/>
    </row>
    <row r="11" ht="15" customHeight="1">
      <c r="A11" s="4">
        <v>13</v>
      </c>
      <c r="B11" s="4">
        <v>14</v>
      </c>
      <c r="C11" s="4">
        <f>A11-B11</f>
        <v>-1</v>
      </c>
      <c r="D11" s="4">
        <f>C11^2</f>
        <v>1</v>
      </c>
      <c r="E11" s="5"/>
      <c r="F11" s="5"/>
      <c r="G11" s="5"/>
    </row>
    <row r="12" ht="15" customHeight="1">
      <c r="A12" s="4">
        <v>11</v>
      </c>
      <c r="B12" s="4">
        <v>11</v>
      </c>
      <c r="C12" s="4">
        <f>A12-B12</f>
        <v>0</v>
      </c>
      <c r="D12" s="4">
        <f>C12^2</f>
        <v>0</v>
      </c>
      <c r="E12" s="5"/>
      <c r="F12" s="5"/>
      <c r="G12" s="5"/>
    </row>
    <row r="13" ht="15" customHeight="1">
      <c r="A13" s="4">
        <v>14</v>
      </c>
      <c r="B13" s="4">
        <v>12</v>
      </c>
      <c r="C13" s="4">
        <f>A13-B13</f>
        <v>2</v>
      </c>
      <c r="D13" s="4">
        <f>C13^2</f>
        <v>4</v>
      </c>
      <c r="E13" s="5"/>
      <c r="F13" s="5"/>
      <c r="G13" s="5"/>
    </row>
    <row r="14" ht="15" customHeight="1">
      <c r="A14" s="4">
        <v>18</v>
      </c>
      <c r="B14" s="4">
        <v>15</v>
      </c>
      <c r="C14" s="4">
        <f>A14-B14</f>
        <v>3</v>
      </c>
      <c r="D14" s="4">
        <f>C14^2</f>
        <v>9</v>
      </c>
      <c r="E14" s="5"/>
      <c r="F14" s="5"/>
      <c r="G14" s="5"/>
    </row>
    <row r="15" ht="15" customHeight="1">
      <c r="A15" s="4">
        <v>8</v>
      </c>
      <c r="B15" s="4">
        <v>9</v>
      </c>
      <c r="C15" s="4">
        <f>A15-B15</f>
        <v>-1</v>
      </c>
      <c r="D15" s="4">
        <f>C15^2</f>
        <v>1</v>
      </c>
      <c r="E15" s="5"/>
      <c r="F15" s="5"/>
      <c r="G15" s="5"/>
    </row>
    <row r="16" ht="15" customHeight="1">
      <c r="A16" s="4">
        <v>20</v>
      </c>
      <c r="B16" s="4">
        <v>19</v>
      </c>
      <c r="C16" s="4">
        <f>A16-B16</f>
        <v>1</v>
      </c>
      <c r="D16" s="4">
        <f>C16^2</f>
        <v>1</v>
      </c>
      <c r="E16" s="5"/>
      <c r="F16" s="5"/>
      <c r="G16" s="5"/>
    </row>
    <row r="17" ht="15" customHeight="1">
      <c r="A17" s="4">
        <v>1</v>
      </c>
      <c r="B17" s="4">
        <v>1</v>
      </c>
      <c r="C17" s="4">
        <f>A17-B17</f>
        <v>0</v>
      </c>
      <c r="D17" s="4">
        <f>C17^2</f>
        <v>0</v>
      </c>
      <c r="E17" s="5"/>
      <c r="F17" s="5"/>
      <c r="G17" s="5"/>
    </row>
    <row r="18" ht="15" customHeight="1">
      <c r="A18" s="4">
        <v>15</v>
      </c>
      <c r="B18" s="4">
        <v>17</v>
      </c>
      <c r="C18" s="4">
        <f>A18-B18</f>
        <v>-2</v>
      </c>
      <c r="D18" s="4">
        <f>C18^2</f>
        <v>4</v>
      </c>
      <c r="E18" s="5"/>
      <c r="F18" s="5"/>
      <c r="G18" s="5"/>
    </row>
    <row r="19" ht="15" customHeight="1">
      <c r="A19" s="4">
        <v>2</v>
      </c>
      <c r="B19" s="4">
        <v>2</v>
      </c>
      <c r="C19" s="4">
        <f>A19-B19</f>
        <v>0</v>
      </c>
      <c r="D19" s="4">
        <f>C19^2</f>
        <v>0</v>
      </c>
      <c r="E19" s="5"/>
      <c r="F19" s="5"/>
      <c r="G19" s="5"/>
    </row>
    <row r="20" ht="15" customHeight="1">
      <c r="A20" s="4">
        <v>4</v>
      </c>
      <c r="B20" s="4">
        <v>4</v>
      </c>
      <c r="C20" s="4">
        <f>A20-B20</f>
        <v>0</v>
      </c>
      <c r="D20" s="4">
        <f>C20^2</f>
        <v>0</v>
      </c>
      <c r="E20" s="5"/>
      <c r="F20" s="5"/>
      <c r="G20" s="5"/>
    </row>
    <row r="21" ht="15" customHeight="1">
      <c r="A21" s="4">
        <v>3</v>
      </c>
      <c r="B21" s="4">
        <v>3</v>
      </c>
      <c r="C21" s="4">
        <f>A21-B21</f>
        <v>0</v>
      </c>
      <c r="D21" s="4">
        <f>C21^2</f>
        <v>0</v>
      </c>
      <c r="E21" s="5"/>
      <c r="F21" s="5"/>
      <c r="G21" s="5"/>
    </row>
    <row r="22" ht="18" customHeight="1">
      <c r="A22" s="5"/>
      <c r="B22" s="5"/>
      <c r="C22" s="5"/>
      <c r="D22" s="4">
        <f>SUM(D2:D21)</f>
        <v>50</v>
      </c>
      <c r="E22" s="5"/>
      <c r="F22" t="s" s="3">
        <v>160</v>
      </c>
      <c r="G22" s="4">
        <f>1-((6*D22)/(20*((20^2)-1)))</f>
        <v>0.9624060150375939</v>
      </c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&amp;C&amp;"Helvetica,Regular"&amp;11&amp;K000000&amp;P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H27"/>
  <sheetViews>
    <sheetView workbookViewId="0" showGridLines="0" defaultGridColor="1"/>
  </sheetViews>
  <sheetFormatPr defaultColWidth="8.83333" defaultRowHeight="15" customHeight="1" outlineLevelRow="0" outlineLevelCol="0"/>
  <cols>
    <col min="1" max="1" width="20.8516" style="9" customWidth="1"/>
    <col min="2" max="2" width="18.5" style="9" customWidth="1"/>
    <col min="3" max="3" width="12" style="9" customWidth="1"/>
    <col min="4" max="4" width="13.3516" style="9" customWidth="1"/>
    <col min="5" max="5" width="8.85156" style="9" customWidth="1"/>
    <col min="6" max="6" width="8.85156" style="9" customWidth="1"/>
    <col min="7" max="7" width="8.85156" style="9" customWidth="1"/>
    <col min="8" max="8" width="8.85156" style="9" customWidth="1"/>
    <col min="9" max="256" width="8.85156" style="9" customWidth="1"/>
  </cols>
  <sheetData>
    <row r="1" ht="15" customHeight="1">
      <c r="A1" s="5"/>
      <c r="B1" s="5"/>
      <c r="C1" s="5"/>
      <c r="D1" s="5"/>
      <c r="E1" s="5"/>
      <c r="F1" s="5"/>
      <c r="G1" s="5"/>
      <c r="H1" s="5"/>
    </row>
    <row r="2" ht="15" customHeight="1">
      <c r="A2" s="10"/>
      <c r="B2" s="10"/>
      <c r="C2" s="10"/>
      <c r="D2" s="10"/>
      <c r="E2" s="5"/>
      <c r="F2" s="5"/>
      <c r="G2" s="5"/>
      <c r="H2" s="5"/>
    </row>
    <row r="3" ht="15" customHeight="1">
      <c r="A3" t="s" s="11">
        <v>161</v>
      </c>
      <c r="B3" t="s" s="12">
        <v>162</v>
      </c>
      <c r="C3" s="13"/>
      <c r="D3" s="13"/>
      <c r="E3" s="14"/>
      <c r="F3" s="5"/>
      <c r="G3" s="5"/>
      <c r="H3" s="5"/>
    </row>
    <row r="4" ht="15" customHeight="1">
      <c r="A4" t="s" s="15">
        <v>163</v>
      </c>
      <c r="B4" t="s" s="16">
        <v>12</v>
      </c>
      <c r="C4" t="s" s="16">
        <v>9</v>
      </c>
      <c r="D4" t="s" s="16">
        <v>164</v>
      </c>
      <c r="E4" s="14"/>
      <c r="F4" s="5"/>
      <c r="G4" s="5"/>
      <c r="H4" s="5"/>
    </row>
    <row r="5" ht="15" customHeight="1">
      <c r="A5" t="s" s="17">
        <v>12</v>
      </c>
      <c r="B5" s="18">
        <v>10</v>
      </c>
      <c r="C5" s="18"/>
      <c r="D5" s="18">
        <v>10</v>
      </c>
      <c r="E5" s="5"/>
      <c r="F5" s="5"/>
      <c r="G5" s="5"/>
      <c r="H5" s="5"/>
    </row>
    <row r="6" ht="15" customHeight="1">
      <c r="A6" t="s" s="19">
        <v>9</v>
      </c>
      <c r="B6" s="20"/>
      <c r="C6" s="20">
        <v>10</v>
      </c>
      <c r="D6" s="20">
        <v>10</v>
      </c>
      <c r="E6" s="5"/>
      <c r="F6" s="5"/>
      <c r="G6" s="5"/>
      <c r="H6" s="5"/>
    </row>
    <row r="7" ht="15" customHeight="1">
      <c r="A7" t="s" s="21">
        <v>164</v>
      </c>
      <c r="B7" s="22">
        <v>10</v>
      </c>
      <c r="C7" s="22">
        <v>10</v>
      </c>
      <c r="D7" s="22">
        <v>20</v>
      </c>
      <c r="E7" s="23"/>
      <c r="F7" s="5"/>
      <c r="G7" s="5"/>
      <c r="H7" s="5"/>
    </row>
    <row r="8" ht="15" customHeight="1">
      <c r="A8" s="24"/>
      <c r="B8" s="24"/>
      <c r="C8" s="24"/>
      <c r="D8" s="24"/>
      <c r="E8" s="5"/>
      <c r="F8" s="5"/>
      <c r="G8" s="5"/>
      <c r="H8" s="5"/>
    </row>
    <row r="9" ht="15" customHeight="1">
      <c r="A9" t="s" s="25">
        <v>163</v>
      </c>
      <c r="B9" t="s" s="26">
        <v>12</v>
      </c>
      <c r="C9" t="s" s="26">
        <v>9</v>
      </c>
      <c r="D9" t="s" s="26">
        <v>164</v>
      </c>
      <c r="E9" s="23"/>
      <c r="F9" s="5"/>
      <c r="G9" s="5"/>
      <c r="H9" s="5"/>
    </row>
    <row r="10" ht="15" customHeight="1">
      <c r="A10" t="s" s="27">
        <v>12</v>
      </c>
      <c r="B10" s="28">
        <v>10</v>
      </c>
      <c r="C10" s="28"/>
      <c r="D10" s="28">
        <v>10</v>
      </c>
      <c r="E10" s="5"/>
      <c r="F10" s="5"/>
      <c r="G10" s="5"/>
      <c r="H10" s="5"/>
    </row>
    <row r="11" ht="15" customHeight="1">
      <c r="A11" t="s" s="29">
        <v>9</v>
      </c>
      <c r="B11" s="10"/>
      <c r="C11" s="10">
        <v>10</v>
      </c>
      <c r="D11" s="10">
        <v>10</v>
      </c>
      <c r="E11" s="5"/>
      <c r="F11" s="5"/>
      <c r="G11" t="s" s="3">
        <v>165</v>
      </c>
      <c r="H11" s="4">
        <v>20</v>
      </c>
    </row>
    <row r="12" ht="15" customHeight="1">
      <c r="A12" t="s" s="30">
        <v>164</v>
      </c>
      <c r="B12" s="13">
        <v>10</v>
      </c>
      <c r="C12" s="13">
        <v>10</v>
      </c>
      <c r="D12" s="13">
        <v>20</v>
      </c>
      <c r="E12" s="23"/>
      <c r="F12" s="5"/>
      <c r="G12" t="s" s="3">
        <v>166</v>
      </c>
      <c r="H12" s="4">
        <v>2</v>
      </c>
    </row>
    <row r="13" ht="15" customHeight="1">
      <c r="A13" s="31"/>
      <c r="B13" s="32"/>
      <c r="C13" s="32"/>
      <c r="D13" s="32"/>
      <c r="E13" s="5"/>
      <c r="F13" s="5"/>
      <c r="G13" t="s" s="33">
        <v>167</v>
      </c>
      <c r="H13" s="4">
        <v>2</v>
      </c>
    </row>
    <row r="14" ht="15" customHeight="1">
      <c r="A14" t="s" s="25">
        <v>163</v>
      </c>
      <c r="B14" t="s" s="26">
        <v>12</v>
      </c>
      <c r="C14" t="s" s="26">
        <v>9</v>
      </c>
      <c r="D14" t="s" s="26">
        <v>164</v>
      </c>
      <c r="E14" s="23"/>
      <c r="F14" s="34"/>
      <c r="G14" t="s" s="35">
        <v>168</v>
      </c>
      <c r="H14" s="14">
        <v>2</v>
      </c>
    </row>
    <row r="15" ht="15" customHeight="1">
      <c r="A15" t="s" s="27">
        <v>12</v>
      </c>
      <c r="B15" s="28">
        <f>$D15*B$17/$D$17</f>
        <v>5</v>
      </c>
      <c r="C15" s="28">
        <f>$D15*C$17/$D$17</f>
        <v>5</v>
      </c>
      <c r="D15" s="28">
        <v>10</v>
      </c>
      <c r="E15" s="5"/>
      <c r="F15" s="5"/>
      <c r="G15" s="36"/>
      <c r="H15" s="5"/>
    </row>
    <row r="16" ht="15" customHeight="1">
      <c r="A16" t="s" s="29">
        <v>9</v>
      </c>
      <c r="B16" s="10">
        <f>$D16*B$17/$D$17</f>
        <v>5</v>
      </c>
      <c r="C16" s="10">
        <f>$D16*C$17/$D$17</f>
        <v>5</v>
      </c>
      <c r="D16" s="10">
        <v>10</v>
      </c>
      <c r="E16" s="5"/>
      <c r="F16" s="5"/>
      <c r="G16" s="5"/>
      <c r="H16" s="5"/>
    </row>
    <row r="17" ht="15" customHeight="1">
      <c r="A17" t="s" s="30">
        <v>164</v>
      </c>
      <c r="B17" s="13">
        <v>10</v>
      </c>
      <c r="C17" s="13">
        <v>10</v>
      </c>
      <c r="D17" s="13">
        <v>20</v>
      </c>
      <c r="E17" s="23"/>
      <c r="F17" s="5"/>
      <c r="G17" s="5"/>
      <c r="H17" s="5"/>
    </row>
    <row r="18" ht="15" customHeight="1">
      <c r="A18" s="24"/>
      <c r="B18" s="24"/>
      <c r="C18" s="24"/>
      <c r="D18" s="24"/>
      <c r="E18" s="5"/>
      <c r="F18" s="5"/>
      <c r="G18" s="5"/>
      <c r="H18" s="5"/>
    </row>
    <row r="19" ht="15" customHeight="1">
      <c r="A19" t="s" s="25">
        <v>163</v>
      </c>
      <c r="B19" t="s" s="26">
        <v>12</v>
      </c>
      <c r="C19" t="s" s="26">
        <v>9</v>
      </c>
      <c r="D19" t="s" s="26">
        <v>164</v>
      </c>
      <c r="E19" s="23"/>
      <c r="F19" s="5"/>
      <c r="G19" s="5"/>
      <c r="H19" s="5"/>
    </row>
    <row r="20" ht="15" customHeight="1">
      <c r="A20" t="s" s="27">
        <v>12</v>
      </c>
      <c r="B20" s="28">
        <f>((B10-B15)^2)/B15</f>
        <v>5</v>
      </c>
      <c r="C20" s="28">
        <f>((C10-C15)^2)/C15</f>
        <v>5</v>
      </c>
      <c r="D20" s="28"/>
      <c r="E20" s="5"/>
      <c r="F20" s="5"/>
      <c r="G20" s="5"/>
      <c r="H20" s="5"/>
    </row>
    <row r="21" ht="15" customHeight="1">
      <c r="A21" t="s" s="29">
        <v>9</v>
      </c>
      <c r="B21" s="10">
        <f>((B11-B16)^2)/B16</f>
        <v>5</v>
      </c>
      <c r="C21" s="10">
        <f>((C11-C16)^2)/C16</f>
        <v>5</v>
      </c>
      <c r="D21" s="10"/>
      <c r="E21" s="5"/>
      <c r="F21" s="5"/>
      <c r="G21" s="5"/>
      <c r="H21" s="5"/>
    </row>
    <row r="22" ht="15" customHeight="1">
      <c r="A22" t="s" s="30">
        <v>164</v>
      </c>
      <c r="B22" s="13"/>
      <c r="C22" s="13"/>
      <c r="D22" s="13"/>
      <c r="E22" s="23"/>
      <c r="F22" s="5"/>
      <c r="G22" s="5"/>
      <c r="H22" s="5"/>
    </row>
    <row r="23" ht="15" customHeight="1">
      <c r="A23" s="36"/>
      <c r="B23" s="36"/>
      <c r="C23" s="36"/>
      <c r="D23" s="36"/>
      <c r="E23" t="s" s="3">
        <v>169</v>
      </c>
      <c r="F23" s="4">
        <f>SUM(B20:C21)</f>
        <v>20</v>
      </c>
      <c r="G23" s="5"/>
      <c r="H23" s="5"/>
    </row>
    <row r="24" ht="15" customHeight="1">
      <c r="A24" s="5"/>
      <c r="B24" s="5"/>
      <c r="C24" s="5"/>
      <c r="D24" s="5"/>
      <c r="E24" t="s" s="3">
        <v>170</v>
      </c>
      <c r="F24" s="4">
        <f>(F23/(F23+D12))^0.5</f>
        <v>0.7071067811865476</v>
      </c>
      <c r="G24" s="5"/>
      <c r="H24" s="5"/>
    </row>
    <row r="25" ht="15" customHeight="1">
      <c r="A25" s="5"/>
      <c r="B25" s="5"/>
      <c r="C25" s="5"/>
      <c r="D25" s="5"/>
      <c r="E25" t="s" s="3">
        <v>171</v>
      </c>
      <c r="F25" s="4">
        <f>(H14*(H14-1))^0.5</f>
        <v>1.414213562373095</v>
      </c>
      <c r="G25" s="5"/>
      <c r="H25" s="5"/>
    </row>
    <row r="26" ht="15" customHeight="1">
      <c r="A26" s="5"/>
      <c r="B26" s="5"/>
      <c r="C26" s="5"/>
      <c r="D26" s="5"/>
      <c r="E26" t="s" s="3">
        <v>172</v>
      </c>
      <c r="F26" s="4">
        <f>F24/F25</f>
        <v>0.5</v>
      </c>
      <c r="G26" s="5"/>
      <c r="H26" s="5"/>
    </row>
    <row r="27" ht="15" customHeight="1">
      <c r="A27" s="5"/>
      <c r="B27" s="5"/>
      <c r="C27" s="5"/>
      <c r="D27" s="5"/>
      <c r="E27" t="s" s="3">
        <v>173</v>
      </c>
      <c r="F27" s="4">
        <f>(F23/(H11*(H14-1)))^0.5</f>
        <v>1</v>
      </c>
      <c r="G27" s="5"/>
      <c r="H27" s="5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&amp;C&amp;"Helvetica,Regular"&amp;11&amp;K000000&amp;P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dimension ref="A1:E21"/>
  <sheetViews>
    <sheetView workbookViewId="0" showGridLines="0" defaultGridColor="1"/>
  </sheetViews>
  <sheetFormatPr defaultColWidth="8.83333" defaultRowHeight="15" customHeight="1" outlineLevelRow="0" outlineLevelCol="0"/>
  <cols>
    <col min="1" max="1" width="14.5" style="37" customWidth="1"/>
    <col min="2" max="2" width="20" style="37" customWidth="1"/>
    <col min="3" max="3" width="8.85156" style="37" customWidth="1"/>
    <col min="4" max="4" width="8.85156" style="37" customWidth="1"/>
    <col min="5" max="5" width="8.85156" style="37" customWidth="1"/>
    <col min="6" max="256" width="8.85156" style="37" customWidth="1"/>
  </cols>
  <sheetData>
    <row r="1" ht="15" customHeight="1">
      <c r="A1" t="s" s="2">
        <v>4</v>
      </c>
      <c r="B1" t="s" s="2">
        <v>7</v>
      </c>
      <c r="C1" s="5"/>
      <c r="D1" s="5"/>
      <c r="E1" s="5"/>
    </row>
    <row r="2" ht="15" customHeight="1">
      <c r="A2" t="s" s="3">
        <v>9</v>
      </c>
      <c r="B2" t="s" s="3">
        <v>9</v>
      </c>
      <c r="C2" s="5"/>
      <c r="D2" s="5"/>
      <c r="E2" s="5"/>
    </row>
    <row r="3" ht="15" customHeight="1">
      <c r="A3" t="s" s="3">
        <v>9</v>
      </c>
      <c r="B3" t="s" s="3">
        <v>9</v>
      </c>
      <c r="C3" s="5"/>
      <c r="D3" s="5"/>
      <c r="E3" s="5"/>
    </row>
    <row r="4" ht="15" customHeight="1">
      <c r="A4" t="s" s="3">
        <v>12</v>
      </c>
      <c r="B4" t="s" s="3">
        <v>12</v>
      </c>
      <c r="C4" s="5"/>
      <c r="D4" s="5"/>
      <c r="E4" s="5"/>
    </row>
    <row r="5" ht="15" customHeight="1">
      <c r="A5" t="s" s="3">
        <v>12</v>
      </c>
      <c r="B5" t="s" s="3">
        <v>12</v>
      </c>
      <c r="C5" s="5"/>
      <c r="D5" s="5"/>
      <c r="E5" s="5"/>
    </row>
    <row r="6" ht="15" customHeight="1">
      <c r="A6" t="s" s="3">
        <v>9</v>
      </c>
      <c r="B6" t="s" s="3">
        <v>9</v>
      </c>
      <c r="C6" s="5"/>
      <c r="D6" s="5"/>
      <c r="E6" s="5"/>
    </row>
    <row r="7" ht="15" customHeight="1">
      <c r="A7" t="s" s="3">
        <v>12</v>
      </c>
      <c r="B7" t="s" s="3">
        <v>12</v>
      </c>
      <c r="C7" s="5"/>
      <c r="D7" s="5"/>
      <c r="E7" s="5"/>
    </row>
    <row r="8" ht="15" customHeight="1">
      <c r="A8" t="s" s="3">
        <v>12</v>
      </c>
      <c r="B8" t="s" s="3">
        <v>12</v>
      </c>
      <c r="C8" s="5"/>
      <c r="D8" s="5"/>
      <c r="E8" s="5"/>
    </row>
    <row r="9" ht="15" customHeight="1">
      <c r="A9" t="s" s="3">
        <v>9</v>
      </c>
      <c r="B9" t="s" s="3">
        <v>9</v>
      </c>
      <c r="C9" s="5"/>
      <c r="D9" s="5"/>
      <c r="E9" s="5"/>
    </row>
    <row r="10" ht="15" customHeight="1">
      <c r="A10" t="s" s="3">
        <v>9</v>
      </c>
      <c r="B10" t="s" s="3">
        <v>9</v>
      </c>
      <c r="C10" s="5"/>
      <c r="D10" s="5"/>
      <c r="E10" s="5"/>
    </row>
    <row r="11" ht="15" customHeight="1">
      <c r="A11" t="s" s="3">
        <v>12</v>
      </c>
      <c r="B11" t="s" s="3">
        <v>12</v>
      </c>
      <c r="C11" s="5"/>
      <c r="D11" s="5"/>
      <c r="E11" s="5"/>
    </row>
    <row r="12" ht="15" customHeight="1">
      <c r="A12" t="s" s="3">
        <v>12</v>
      </c>
      <c r="B12" t="s" s="3">
        <v>12</v>
      </c>
      <c r="C12" s="5"/>
      <c r="D12" s="5"/>
      <c r="E12" s="5"/>
    </row>
    <row r="13" ht="15" customHeight="1">
      <c r="A13" t="s" s="3">
        <v>12</v>
      </c>
      <c r="B13" t="s" s="3">
        <v>12</v>
      </c>
      <c r="C13" s="5"/>
      <c r="D13" s="5"/>
      <c r="E13" s="5"/>
    </row>
    <row r="14" ht="15" customHeight="1">
      <c r="A14" t="s" s="3">
        <v>12</v>
      </c>
      <c r="B14" t="s" s="3">
        <v>12</v>
      </c>
      <c r="C14" s="5"/>
      <c r="D14" s="5"/>
      <c r="E14" s="5"/>
    </row>
    <row r="15" ht="15" customHeight="1">
      <c r="A15" t="s" s="3">
        <v>9</v>
      </c>
      <c r="B15" t="s" s="3">
        <v>9</v>
      </c>
      <c r="C15" s="5"/>
      <c r="D15" s="5"/>
      <c r="E15" s="5"/>
    </row>
    <row r="16" ht="15" customHeight="1">
      <c r="A16" t="s" s="3">
        <v>12</v>
      </c>
      <c r="B16" t="s" s="3">
        <v>12</v>
      </c>
      <c r="C16" s="5"/>
      <c r="D16" s="5"/>
      <c r="E16" s="5"/>
    </row>
    <row r="17" ht="15" customHeight="1">
      <c r="A17" t="s" s="3">
        <v>9</v>
      </c>
      <c r="B17" t="s" s="3">
        <v>9</v>
      </c>
      <c r="C17" s="5"/>
      <c r="D17" s="5"/>
      <c r="E17" s="5"/>
    </row>
    <row r="18" ht="15" customHeight="1">
      <c r="A18" t="s" s="3">
        <v>12</v>
      </c>
      <c r="B18" t="s" s="3">
        <v>12</v>
      </c>
      <c r="C18" s="5"/>
      <c r="D18" s="5"/>
      <c r="E18" s="5"/>
    </row>
    <row r="19" ht="15" customHeight="1">
      <c r="A19" t="s" s="3">
        <v>9</v>
      </c>
      <c r="B19" t="s" s="3">
        <v>9</v>
      </c>
      <c r="C19" s="5"/>
      <c r="D19" s="5"/>
      <c r="E19" s="5"/>
    </row>
    <row r="20" ht="15" customHeight="1">
      <c r="A20" t="s" s="3">
        <v>9</v>
      </c>
      <c r="B20" t="s" s="3">
        <v>9</v>
      </c>
      <c r="C20" s="5"/>
      <c r="D20" s="5"/>
      <c r="E20" s="5"/>
    </row>
    <row r="21" ht="15" customHeight="1">
      <c r="A21" t="s" s="3">
        <v>9</v>
      </c>
      <c r="B21" t="s" s="3">
        <v>9</v>
      </c>
      <c r="C21" s="5"/>
      <c r="D21" s="5"/>
      <c r="E21" s="5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&amp;C&amp;"Helvetica,Regular"&amp;11&amp;K000000&amp;P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