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/>
  <bookViews>
    <workbookView xWindow="0" yWindow="0" windowWidth="19200" windowHeight="7188" activeTab="6"/>
  </bookViews>
  <sheets>
    <sheet name="Data" sheetId="1" r:id="rId1"/>
    <sheet name="Dich" sheetId="2" r:id="rId2"/>
    <sheet name="Kont" sheetId="4" r:id="rId3"/>
    <sheet name="Hárok3" sheetId="3" state="hidden" r:id="rId4"/>
    <sheet name="r" sheetId="5" r:id="rId5"/>
    <sheet name="rho spear" sheetId="6" r:id="rId6"/>
    <sheet name="tau" sheetId="7" r:id="rId7"/>
  </sheets>
  <calcPr calcId="14562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7" l="1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I21" i="7" s="1"/>
  <c r="H2" i="7"/>
  <c r="I3" i="7" l="1"/>
  <c r="I2" i="7"/>
  <c r="I6" i="7"/>
  <c r="I16" i="7"/>
  <c r="I8" i="7"/>
  <c r="I15" i="7"/>
  <c r="I13" i="7"/>
  <c r="I11" i="7"/>
  <c r="I9" i="7"/>
  <c r="I7" i="7"/>
  <c r="I5" i="7"/>
  <c r="I14" i="7"/>
  <c r="I12" i="7"/>
  <c r="I10" i="7"/>
  <c r="I4" i="7"/>
  <c r="I20" i="7"/>
  <c r="I19" i="7"/>
  <c r="I18" i="7"/>
  <c r="I17" i="7"/>
  <c r="J9" i="7"/>
  <c r="G22" i="7"/>
  <c r="C3" i="6"/>
  <c r="D3" i="6" s="1"/>
  <c r="C4" i="6"/>
  <c r="D4" i="6" s="1"/>
  <c r="C5" i="6"/>
  <c r="D5" i="6" s="1"/>
  <c r="C6" i="6"/>
  <c r="D6" i="6" s="1"/>
  <c r="C7" i="6"/>
  <c r="D7" i="6" s="1"/>
  <c r="C8" i="6"/>
  <c r="D8" i="6" s="1"/>
  <c r="C9" i="6"/>
  <c r="D9" i="6" s="1"/>
  <c r="C10" i="6"/>
  <c r="D10" i="6" s="1"/>
  <c r="C11" i="6"/>
  <c r="D11" i="6" s="1"/>
  <c r="C12" i="6"/>
  <c r="D12" i="6" s="1"/>
  <c r="C13" i="6"/>
  <c r="D13" i="6" s="1"/>
  <c r="C14" i="6"/>
  <c r="D14" i="6" s="1"/>
  <c r="C15" i="6"/>
  <c r="D15" i="6" s="1"/>
  <c r="C16" i="6"/>
  <c r="D16" i="6" s="1"/>
  <c r="C17" i="6"/>
  <c r="D17" i="6" s="1"/>
  <c r="C18" i="6"/>
  <c r="D18" i="6" s="1"/>
  <c r="C19" i="6"/>
  <c r="D19" i="6" s="1"/>
  <c r="C20" i="6"/>
  <c r="D20" i="6" s="1"/>
  <c r="C21" i="6"/>
  <c r="D21" i="6" s="1"/>
  <c r="C2" i="6"/>
  <c r="D2" i="6" s="1"/>
  <c r="H8" i="4"/>
  <c r="F25" i="4" s="1"/>
  <c r="C15" i="4"/>
  <c r="C20" i="4" s="1"/>
  <c r="C16" i="4"/>
  <c r="C21" i="4" s="1"/>
  <c r="B16" i="4"/>
  <c r="B21" i="4" s="1"/>
  <c r="B15" i="4"/>
  <c r="B20" i="4" s="1"/>
  <c r="F22" i="4" s="1"/>
  <c r="D3" i="1"/>
  <c r="D4" i="1"/>
  <c r="D5" i="1"/>
  <c r="E5" i="1" s="1"/>
  <c r="D6" i="1"/>
  <c r="D7" i="1"/>
  <c r="D8" i="1"/>
  <c r="D9" i="1"/>
  <c r="E9" i="1" s="1"/>
  <c r="D10" i="1"/>
  <c r="D11" i="1"/>
  <c r="D12" i="1"/>
  <c r="D13" i="1"/>
  <c r="E13" i="1" s="1"/>
  <c r="D14" i="1"/>
  <c r="D15" i="1"/>
  <c r="D16" i="1"/>
  <c r="D17" i="1"/>
  <c r="E17" i="1" s="1"/>
  <c r="D18" i="1"/>
  <c r="D19" i="1"/>
  <c r="D20" i="1"/>
  <c r="D21" i="1"/>
  <c r="E21" i="1" s="1"/>
  <c r="D2" i="1"/>
  <c r="E20" i="1"/>
  <c r="E19" i="1"/>
  <c r="E18" i="1"/>
  <c r="E16" i="1"/>
  <c r="E15" i="1"/>
  <c r="E14" i="1"/>
  <c r="E12" i="1"/>
  <c r="E11" i="1"/>
  <c r="E10" i="1"/>
  <c r="E8" i="1"/>
  <c r="E7" i="1"/>
  <c r="E6" i="1"/>
  <c r="E4" i="1"/>
  <c r="E3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" i="1"/>
  <c r="H2" i="1" s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H5" i="4"/>
  <c r="D22" i="6" l="1"/>
  <c r="D23" i="6" s="1"/>
  <c r="J8" i="7"/>
  <c r="F24" i="4"/>
  <c r="F26" i="4" s="1"/>
  <c r="F28" i="4"/>
  <c r="E2" i="1"/>
</calcChain>
</file>

<file path=xl/sharedStrings.xml><?xml version="1.0" encoding="utf-8"?>
<sst xmlns="http://schemas.openxmlformats.org/spreadsheetml/2006/main" count="249" uniqueCount="176">
  <si>
    <t>Bratislava</t>
  </si>
  <si>
    <t>Košice</t>
  </si>
  <si>
    <t>Prešov</t>
  </si>
  <si>
    <t>Žilina</t>
  </si>
  <si>
    <t>Banská Bystrica</t>
  </si>
  <si>
    <t>Nitra</t>
  </si>
  <si>
    <t>Trnava</t>
  </si>
  <si>
    <t>Trenčín</t>
  </si>
  <si>
    <t>Martin</t>
  </si>
  <si>
    <t>Poprad</t>
  </si>
  <si>
    <t>Prievidza</t>
  </si>
  <si>
    <t>Zvolen</t>
  </si>
  <si>
    <t>Považská Bystrica</t>
  </si>
  <si>
    <t>Michalovce</t>
  </si>
  <si>
    <t>Nové Zámky</t>
  </si>
  <si>
    <t>Spišská Nová Ves</t>
  </si>
  <si>
    <t>Komárno</t>
  </si>
  <si>
    <t>Humenné</t>
  </si>
  <si>
    <t>Levice</t>
  </si>
  <si>
    <t>Bardejov</t>
  </si>
  <si>
    <t>Liptovský Mikuláš</t>
  </si>
  <si>
    <t>Lučenec</t>
  </si>
  <si>
    <t>Piešťany</t>
  </si>
  <si>
    <t>Ružomberok</t>
  </si>
  <si>
    <t>Topoľčany</t>
  </si>
  <si>
    <t>Čadca</t>
  </si>
  <si>
    <t>Trebišov</t>
  </si>
  <si>
    <t>Dubnica nad Váhom</t>
  </si>
  <si>
    <t>Rimavská Sobota</t>
  </si>
  <si>
    <t>Partizánske</t>
  </si>
  <si>
    <t>Vranov nad Topľou</t>
  </si>
  <si>
    <t>Šaľa</t>
  </si>
  <si>
    <t>Dunajská Streda</t>
  </si>
  <si>
    <t>Pezinok</t>
  </si>
  <si>
    <t>Hlohovec</t>
  </si>
  <si>
    <t>Brezno</t>
  </si>
  <si>
    <t>Senica</t>
  </si>
  <si>
    <t>Snina</t>
  </si>
  <si>
    <t>Nové Mesto nad Váhom</t>
  </si>
  <si>
    <t>Rožňava</t>
  </si>
  <si>
    <t>Žiar nad Hronom</t>
  </si>
  <si>
    <t>Dolný Kubín</t>
  </si>
  <si>
    <t>Bánovce nad Bebravou</t>
  </si>
  <si>
    <t>Senec</t>
  </si>
  <si>
    <t>Púchov</t>
  </si>
  <si>
    <t>Handlová</t>
  </si>
  <si>
    <t>Malacky</t>
  </si>
  <si>
    <t>Kežmarok</t>
  </si>
  <si>
    <t>Stará Ľubovňa</t>
  </si>
  <si>
    <t>Sereď</t>
  </si>
  <si>
    <t>Kysucké Nové Mesto</t>
  </si>
  <si>
    <t>Galanta</t>
  </si>
  <si>
    <t>Detva</t>
  </si>
  <si>
    <t>Levoča</t>
  </si>
  <si>
    <t>Skalica</t>
  </si>
  <si>
    <t>Šamorín</t>
  </si>
  <si>
    <t>Sabinov</t>
  </si>
  <si>
    <t>Revúca</t>
  </si>
  <si>
    <t>Veľký Krtíš</t>
  </si>
  <si>
    <t>Myjava</t>
  </si>
  <si>
    <t>Zlaté Moravce</t>
  </si>
  <si>
    <t>Bytča</t>
  </si>
  <si>
    <t>Svidník</t>
  </si>
  <si>
    <t>Moldava nad Bodvou</t>
  </si>
  <si>
    <t>Nová Dubnica</t>
  </si>
  <si>
    <t>Holíč</t>
  </si>
  <si>
    <t>Stropkov</t>
  </si>
  <si>
    <t>Fiľakovo</t>
  </si>
  <si>
    <t>Kolárovo</t>
  </si>
  <si>
    <t>Stupava</t>
  </si>
  <si>
    <t>Štúrovo</t>
  </si>
  <si>
    <t>Banská Štiavnica</t>
  </si>
  <si>
    <t>Šurany</t>
  </si>
  <si>
    <t>Tvrdošín</t>
  </si>
  <si>
    <t>Veľké Kapušany</t>
  </si>
  <si>
    <t>Stará Turá</t>
  </si>
  <si>
    <t>Modra</t>
  </si>
  <si>
    <t>Krompachy</t>
  </si>
  <si>
    <t>Vráble</t>
  </si>
  <si>
    <t>Sečovce</t>
  </si>
  <si>
    <t>Krupina</t>
  </si>
  <si>
    <t>Námestovo</t>
  </si>
  <si>
    <t>Svit</t>
  </si>
  <si>
    <t>Vrútky</t>
  </si>
  <si>
    <t>Turzovka</t>
  </si>
  <si>
    <t>Hriňová</t>
  </si>
  <si>
    <t>Hnúšťa</t>
  </si>
  <si>
    <t>Kráľovský Chlmec</t>
  </si>
  <si>
    <t>Liptovský Hrádok</t>
  </si>
  <si>
    <t>Hurbanovo</t>
  </si>
  <si>
    <t>Nová Baňa</t>
  </si>
  <si>
    <t>Šahy</t>
  </si>
  <si>
    <t>Trstená</t>
  </si>
  <si>
    <t>Tornaľa</t>
  </si>
  <si>
    <t>Želiezovce</t>
  </si>
  <si>
    <t>Krásno nad Kysucou</t>
  </si>
  <si>
    <t>Medzilaborce</t>
  </si>
  <si>
    <t>Spišská Belá</t>
  </si>
  <si>
    <t>Turčianske Teplice</t>
  </si>
  <si>
    <t>Lipany</t>
  </si>
  <si>
    <t>Žarnovica</t>
  </si>
  <si>
    <t>Nemšová</t>
  </si>
  <si>
    <t>Gelnica</t>
  </si>
  <si>
    <t>Sobrance</t>
  </si>
  <si>
    <t>Vrbové</t>
  </si>
  <si>
    <t>Veľký Šariš</t>
  </si>
  <si>
    <t>Rajec</t>
  </si>
  <si>
    <t>Poltár</t>
  </si>
  <si>
    <t>Dobšiná</t>
  </si>
  <si>
    <t>Svätý Jur</t>
  </si>
  <si>
    <t>Ilava</t>
  </si>
  <si>
    <t>Kremnica</t>
  </si>
  <si>
    <t>Gabčíkovo</t>
  </si>
  <si>
    <t>Sládkovičovo</t>
  </si>
  <si>
    <t>Gbely</t>
  </si>
  <si>
    <t>Šaštín-Stráže</t>
  </si>
  <si>
    <t>Sliač</t>
  </si>
  <si>
    <t>Brezová pod Bradlom</t>
  </si>
  <si>
    <t>Bojnice</t>
  </si>
  <si>
    <t>Strážske</t>
  </si>
  <si>
    <t>Medzev</t>
  </si>
  <si>
    <t>Turany</t>
  </si>
  <si>
    <t>Nováky</t>
  </si>
  <si>
    <t>Tisovec</t>
  </si>
  <si>
    <t>Trenčianske Teplice</t>
  </si>
  <si>
    <t>Leopoldov</t>
  </si>
  <si>
    <t>Giraltovce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</si>
  <si>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</si>
  <si>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</si>
  <si>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</si>
  <si>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</si>
  <si>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</si>
  <si>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</si>
  <si>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</si>
  <si>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</si>
  <si>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</si>
  <si>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</si>
  <si>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</si>
  <si>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</si>
  <si>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>Veľký Meder</t>
  </si>
  <si>
    <t>Mestá</t>
  </si>
  <si>
    <t>Rand</t>
  </si>
  <si>
    <t>Poradie 2016</t>
  </si>
  <si>
    <t>Kategória 2016</t>
  </si>
  <si>
    <t>Počet ob. 2016</t>
  </si>
  <si>
    <t>Počet ob. 2016 odhad</t>
  </si>
  <si>
    <t>Poradie 2016 odhad</t>
  </si>
  <si>
    <t>Kategória 2016 odhad</t>
  </si>
  <si>
    <t>veľke mesto</t>
  </si>
  <si>
    <t>malé mesto</t>
  </si>
  <si>
    <t>Menovky riadkov</t>
  </si>
  <si>
    <t>Celkový súčet</t>
  </si>
  <si>
    <t>Menovky stĺpcov</t>
  </si>
  <si>
    <t>Počet z Kategória 2016</t>
  </si>
  <si>
    <t>chi2</t>
  </si>
  <si>
    <t>n</t>
  </si>
  <si>
    <t>m</t>
  </si>
  <si>
    <t>r</t>
  </si>
  <si>
    <t>c</t>
  </si>
  <si>
    <t>cmax</t>
  </si>
  <si>
    <t>s</t>
  </si>
  <si>
    <t>ckor</t>
  </si>
  <si>
    <t>v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</si>
  <si>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</si>
  <si>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</si>
  <si>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rs</t>
  </si>
  <si>
    <t>xj</t>
  </si>
  <si>
    <t>yj</t>
  </si>
  <si>
    <t>konkor</t>
  </si>
  <si>
    <t>diskonk</t>
  </si>
  <si>
    <t>tk</t>
  </si>
  <si>
    <t>D</t>
  </si>
  <si>
    <t>k+d</t>
  </si>
  <si>
    <t>rozdiel</t>
  </si>
  <si>
    <t>P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</si>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</sst>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Normal_pohyb2001x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'r'!$B$1</c:f>
              <c:strCache>
                <c:ptCount val="1"/>
                <c:pt idx="0">
                  <c:v>Počet ob. 2016 odhad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'r'!$A$2:$A$21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'r'!$B$2:$B$21</c:f>
              <c:numCache>
                <c:formatCode>General</c:formatCode>
                <c:ptCount val="20"/>
                <c:pt idx="0">
                  <c:v>40000</c:v>
                </c:pt>
                <c:pt idx="1">
                  <c:v>74560</c:v>
                </c:pt>
                <c:pt idx="2">
                  <c:v>25000</c:v>
                </c:pt>
                <c:pt idx="3">
                  <c:v>22000</c:v>
                </c:pt>
                <c:pt idx="4">
                  <c:v>55000</c:v>
                </c:pt>
                <c:pt idx="5">
                  <c:v>33000</c:v>
                </c:pt>
                <c:pt idx="6">
                  <c:v>26000</c:v>
                </c:pt>
                <c:pt idx="7">
                  <c:v>80000</c:v>
                </c:pt>
                <c:pt idx="8">
                  <c:v>48000</c:v>
                </c:pt>
                <c:pt idx="9">
                  <c:v>18000</c:v>
                </c:pt>
                <c:pt idx="10">
                  <c:v>19000</c:v>
                </c:pt>
                <c:pt idx="11">
                  <c:v>42000</c:v>
                </c:pt>
                <c:pt idx="12">
                  <c:v>27000</c:v>
                </c:pt>
                <c:pt idx="13">
                  <c:v>40500</c:v>
                </c:pt>
                <c:pt idx="14">
                  <c:v>20000</c:v>
                </c:pt>
                <c:pt idx="15">
                  <c:v>480000</c:v>
                </c:pt>
                <c:pt idx="16">
                  <c:v>21000</c:v>
                </c:pt>
                <c:pt idx="17">
                  <c:v>265000</c:v>
                </c:pt>
                <c:pt idx="18">
                  <c:v>79000</c:v>
                </c:pt>
                <c:pt idx="19">
                  <c:v>190000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95360"/>
        <c:axId val="147895936"/>
      </c:scatterChart>
      <c:valAx>
        <c:axId val="147895360"/>
        <c:scaling>
          <c:orientation val="minMax"/>
          <c:max val="100000"/>
        </c:scaling>
        <c:delete val="0"/>
        <c:axPos val="b"/>
        <c:numFmt formatCode="General" sourceLinked="1"/>
        <c:majorTickMark val="out"/>
        <c:minorTickMark val="none"/>
        <c:tickLblPos val="nextTo"/>
        <c:crossAx val="147895936"/>
        <c:crosses val="autoZero"/>
        <c:crossBetween val="midCat"/>
      </c:valAx>
      <c:valAx>
        <c:axId val="147895936"/>
        <c:scaling>
          <c:orientation val="minMax"/>
          <c:max val="1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895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95249</xdr:rowOff>
    </xdr:from>
    <xdr:to>
      <xdr:col>11</xdr:col>
      <xdr:colOff>381000</xdr:colOff>
      <xdr:row>21</xdr:row>
      <xdr:rowOff>161924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nažment" refreshedDate="42807.584408101851" createdVersion="3" refreshedVersion="3" minRefreshableVersion="3" recordCount="20">
  <cacheSource type="worksheet">
    <worksheetSource ref="B2:C22" sheet="Dich"/>
  </cacheSource>
  <cacheFields count="2">
    <cacheField name="Kategória 2016" numFmtId="0">
      <sharedItems count="2">
        <s v="veľke mesto"/>
        <s v="malé mesto"/>
      </sharedItems>
    </cacheField>
    <cacheField name="Kategória 2016 odhad" numFmtId="0">
      <sharedItems count="2">
        <s v="malé mesto"/>
        <s v="veľke mes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1"/>
  </r>
  <r>
    <x v="1"/>
    <x v="0"/>
  </r>
  <r>
    <x v="1"/>
    <x v="0"/>
  </r>
  <r>
    <x v="0"/>
    <x v="1"/>
  </r>
  <r>
    <x v="1"/>
    <x v="0"/>
  </r>
  <r>
    <x v="1"/>
    <x v="0"/>
  </r>
  <r>
    <x v="0"/>
    <x v="1"/>
  </r>
  <r>
    <x v="0"/>
    <x v="1"/>
  </r>
  <r>
    <x v="1"/>
    <x v="0"/>
  </r>
  <r>
    <x v="1"/>
    <x v="0"/>
  </r>
  <r>
    <x v="1"/>
    <x v="1"/>
  </r>
  <r>
    <x v="1"/>
    <x v="0"/>
  </r>
  <r>
    <x v="0"/>
    <x v="1"/>
  </r>
  <r>
    <x v="1"/>
    <x v="0"/>
  </r>
  <r>
    <x v="0"/>
    <x v="1"/>
  </r>
  <r>
    <x v="1"/>
    <x v="0"/>
  </r>
  <r>
    <x v="0"/>
    <x v="1"/>
  </r>
  <r>
    <x v="0"/>
    <x v="1"/>
  </r>
  <r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workbookViewId="0">
      <selection activeCell="G1" sqref="G1:G21"/>
    </sheetView>
  </sheetViews>
  <sheetFormatPr defaultRowHeight="14.4" x14ac:dyDescent="0.3"/>
  <cols>
    <col min="1" max="1" width="18.33203125" bestFit="1" customWidth="1"/>
    <col min="3" max="3" width="13.88671875" bestFit="1" customWidth="1"/>
    <col min="4" max="4" width="12.33203125" bestFit="1" customWidth="1"/>
    <col min="5" max="5" width="14" bestFit="1" customWidth="1"/>
    <col min="6" max="6" width="20" bestFit="1" customWidth="1"/>
    <col min="7" max="7" width="18.5546875" bestFit="1" customWidth="1"/>
    <col min="8" max="8" width="20.109375" bestFit="1" customWidth="1"/>
  </cols>
  <sheetData>
    <row r="1" spans="1:8" x14ac:dyDescent="0.3">
      <c r="A1" s="1" t="s">
        <v>140</v>
      </c>
      <c r="B1" s="1" t="s">
        <v>141</v>
      </c>
      <c r="C1" s="1" t="s">
        <v>144</v>
      </c>
      <c r="D1" s="1" t="s">
        <v>142</v>
      </c>
      <c r="E1" s="1" t="s">
        <v>143</v>
      </c>
      <c r="F1" s="1" t="s">
        <v>145</v>
      </c>
      <c r="G1" s="1" t="s">
        <v>146</v>
      </c>
      <c r="H1" s="1" t="s">
        <v>147</v>
      </c>
    </row>
    <row r="2" spans="1:8" x14ac:dyDescent="0.3">
      <c r="A2" t="s">
        <v>8</v>
      </c>
      <c r="B2">
        <v>8875422</v>
      </c>
      <c r="C2" s="3">
        <v>55332</v>
      </c>
      <c r="D2" s="2">
        <f>RANK(C2,$C$2:$C$21)</f>
        <v>9</v>
      </c>
      <c r="E2" t="str">
        <f>IF(D2&lt;11,"veľke mesto","malé mesto")</f>
        <v>veľke mesto</v>
      </c>
      <c r="F2">
        <v>40000</v>
      </c>
      <c r="G2" s="2">
        <f>RANK(F2,$F$2:$F$21)</f>
        <v>11</v>
      </c>
      <c r="H2" t="str">
        <f>IF(G2&lt;11,"veľke mesto","malé mesto")</f>
        <v>malé mesto</v>
      </c>
    </row>
    <row r="3" spans="1:8" x14ac:dyDescent="0.3">
      <c r="A3" t="s">
        <v>4</v>
      </c>
      <c r="B3">
        <v>8824728</v>
      </c>
      <c r="C3" s="3">
        <v>78635</v>
      </c>
      <c r="D3" s="2">
        <f t="shared" ref="D3:D21" si="0">RANK(C3,$C$2:$C$21)</f>
        <v>5</v>
      </c>
      <c r="E3" t="str">
        <f t="shared" ref="E3:E21" si="1">IF(D3&lt;11,"veľke mesto","malé mesto")</f>
        <v>veľke mesto</v>
      </c>
      <c r="F3">
        <v>74560</v>
      </c>
      <c r="G3" s="2">
        <f t="shared" ref="G3:G21" si="2">RANK(F3,$F$2:$F$21)</f>
        <v>6</v>
      </c>
      <c r="H3" t="str">
        <f t="shared" ref="H3:H21" si="3">IF(G3&lt;11,"veľke mesto","malé mesto")</f>
        <v>veľke mesto</v>
      </c>
    </row>
    <row r="4" spans="1:8" x14ac:dyDescent="0.3">
      <c r="A4" t="s">
        <v>15</v>
      </c>
      <c r="B4">
        <v>8378117</v>
      </c>
      <c r="C4" s="3">
        <v>37472</v>
      </c>
      <c r="D4" s="2">
        <f t="shared" si="0"/>
        <v>16</v>
      </c>
      <c r="E4" t="str">
        <f t="shared" si="1"/>
        <v>malé mesto</v>
      </c>
      <c r="F4">
        <v>25000</v>
      </c>
      <c r="G4" s="2">
        <f t="shared" si="2"/>
        <v>15</v>
      </c>
      <c r="H4" t="str">
        <f t="shared" si="3"/>
        <v>malé mesto</v>
      </c>
    </row>
    <row r="5" spans="1:8" x14ac:dyDescent="0.3">
      <c r="A5" t="s">
        <v>16</v>
      </c>
      <c r="B5">
        <v>8123071</v>
      </c>
      <c r="C5" s="3">
        <v>34190</v>
      </c>
      <c r="D5" s="2">
        <f t="shared" si="0"/>
        <v>17</v>
      </c>
      <c r="E5" t="str">
        <f t="shared" si="1"/>
        <v>malé mesto</v>
      </c>
      <c r="F5">
        <v>22000</v>
      </c>
      <c r="G5" s="2">
        <f t="shared" si="2"/>
        <v>16</v>
      </c>
      <c r="H5" t="str">
        <f t="shared" si="3"/>
        <v>malé mesto</v>
      </c>
    </row>
    <row r="6" spans="1:8" x14ac:dyDescent="0.3">
      <c r="A6" t="s">
        <v>6</v>
      </c>
      <c r="B6">
        <v>7904541</v>
      </c>
      <c r="C6" s="3">
        <v>65536</v>
      </c>
      <c r="D6" s="2">
        <f t="shared" si="0"/>
        <v>7</v>
      </c>
      <c r="E6" t="str">
        <f t="shared" si="1"/>
        <v>veľke mesto</v>
      </c>
      <c r="F6">
        <v>55000</v>
      </c>
      <c r="G6" s="2">
        <f t="shared" si="2"/>
        <v>7</v>
      </c>
      <c r="H6" t="str">
        <f t="shared" si="3"/>
        <v>veľke mesto</v>
      </c>
    </row>
    <row r="7" spans="1:8" x14ac:dyDescent="0.3">
      <c r="A7" t="s">
        <v>11</v>
      </c>
      <c r="B7">
        <v>7896151</v>
      </c>
      <c r="C7" s="3">
        <v>42688</v>
      </c>
      <c r="D7" s="2">
        <f t="shared" si="0"/>
        <v>12</v>
      </c>
      <c r="E7" t="str">
        <f t="shared" si="1"/>
        <v>malé mesto</v>
      </c>
      <c r="F7">
        <v>33000</v>
      </c>
      <c r="G7" s="2">
        <f t="shared" si="2"/>
        <v>12</v>
      </c>
      <c r="H7" t="str">
        <f t="shared" si="3"/>
        <v>malé mesto</v>
      </c>
    </row>
    <row r="8" spans="1:8" x14ac:dyDescent="0.3">
      <c r="A8" t="s">
        <v>18</v>
      </c>
      <c r="B8">
        <v>7241891</v>
      </c>
      <c r="C8" s="3">
        <v>33548</v>
      </c>
      <c r="D8" s="2">
        <f t="shared" si="0"/>
        <v>19</v>
      </c>
      <c r="E8" t="str">
        <f t="shared" si="1"/>
        <v>malé mesto</v>
      </c>
      <c r="F8">
        <v>26000</v>
      </c>
      <c r="G8" s="2">
        <f t="shared" si="2"/>
        <v>14</v>
      </c>
      <c r="H8" t="str">
        <f t="shared" si="3"/>
        <v>malé mesto</v>
      </c>
    </row>
    <row r="9" spans="1:8" x14ac:dyDescent="0.3">
      <c r="A9" t="s">
        <v>5</v>
      </c>
      <c r="B9">
        <v>7147133</v>
      </c>
      <c r="C9" s="3">
        <v>77374</v>
      </c>
      <c r="D9" s="2">
        <f t="shared" si="0"/>
        <v>6</v>
      </c>
      <c r="E9" t="str">
        <f t="shared" si="1"/>
        <v>veľke mesto</v>
      </c>
      <c r="F9">
        <v>80000</v>
      </c>
      <c r="G9" s="2">
        <f t="shared" si="2"/>
        <v>4</v>
      </c>
      <c r="H9" t="str">
        <f t="shared" si="3"/>
        <v>veľke mesto</v>
      </c>
    </row>
    <row r="10" spans="1:8" x14ac:dyDescent="0.3">
      <c r="A10" t="s">
        <v>9</v>
      </c>
      <c r="B10">
        <v>6763090</v>
      </c>
      <c r="C10" s="3">
        <v>51750</v>
      </c>
      <c r="D10" s="2">
        <f t="shared" si="0"/>
        <v>10</v>
      </c>
      <c r="E10" t="str">
        <f t="shared" si="1"/>
        <v>veľke mesto</v>
      </c>
      <c r="F10">
        <v>48000</v>
      </c>
      <c r="G10" s="2">
        <f t="shared" si="2"/>
        <v>8</v>
      </c>
      <c r="H10" t="str">
        <f t="shared" si="3"/>
        <v>veľke mesto</v>
      </c>
    </row>
    <row r="11" spans="1:8" x14ac:dyDescent="0.3">
      <c r="A11" t="s">
        <v>12</v>
      </c>
      <c r="B11">
        <v>6114662</v>
      </c>
      <c r="C11" s="3">
        <v>40075</v>
      </c>
      <c r="D11" s="2">
        <f t="shared" si="0"/>
        <v>13</v>
      </c>
      <c r="E11" t="str">
        <f t="shared" si="1"/>
        <v>malé mesto</v>
      </c>
      <c r="F11">
        <v>18000</v>
      </c>
      <c r="G11" s="2">
        <f t="shared" si="2"/>
        <v>20</v>
      </c>
      <c r="H11" t="str">
        <f t="shared" si="3"/>
        <v>malé mesto</v>
      </c>
    </row>
    <row r="12" spans="1:8" x14ac:dyDescent="0.3">
      <c r="A12" t="s">
        <v>10</v>
      </c>
      <c r="B12">
        <v>5430903</v>
      </c>
      <c r="C12" s="3">
        <v>46830</v>
      </c>
      <c r="D12" s="2">
        <f t="shared" si="0"/>
        <v>11</v>
      </c>
      <c r="E12" t="str">
        <f t="shared" si="1"/>
        <v>malé mesto</v>
      </c>
      <c r="F12">
        <v>19000</v>
      </c>
      <c r="G12" s="2">
        <f t="shared" si="2"/>
        <v>19</v>
      </c>
      <c r="H12" t="str">
        <f t="shared" si="3"/>
        <v>malé mesto</v>
      </c>
    </row>
    <row r="13" spans="1:8" x14ac:dyDescent="0.3">
      <c r="A13" t="s">
        <v>13</v>
      </c>
      <c r="B13">
        <v>5167713</v>
      </c>
      <c r="C13" s="3">
        <v>39351</v>
      </c>
      <c r="D13" s="2">
        <f t="shared" si="0"/>
        <v>14</v>
      </c>
      <c r="E13" t="str">
        <f t="shared" si="1"/>
        <v>malé mesto</v>
      </c>
      <c r="F13">
        <v>42000</v>
      </c>
      <c r="G13" s="2">
        <f t="shared" si="2"/>
        <v>9</v>
      </c>
      <c r="H13" t="str">
        <f t="shared" si="3"/>
        <v>veľke mesto</v>
      </c>
    </row>
    <row r="14" spans="1:8" x14ac:dyDescent="0.3">
      <c r="A14" t="s">
        <v>17</v>
      </c>
      <c r="B14">
        <v>3659324</v>
      </c>
      <c r="C14" s="3">
        <v>33660</v>
      </c>
      <c r="D14" s="2">
        <f t="shared" si="0"/>
        <v>18</v>
      </c>
      <c r="E14" t="str">
        <f t="shared" si="1"/>
        <v>malé mesto</v>
      </c>
      <c r="F14">
        <v>27000</v>
      </c>
      <c r="G14" s="2">
        <f t="shared" si="2"/>
        <v>13</v>
      </c>
      <c r="H14" t="str">
        <f t="shared" si="3"/>
        <v>malé mesto</v>
      </c>
    </row>
    <row r="15" spans="1:8" x14ac:dyDescent="0.3">
      <c r="A15" t="s">
        <v>7</v>
      </c>
      <c r="B15">
        <v>3016294</v>
      </c>
      <c r="C15" s="3">
        <v>55593</v>
      </c>
      <c r="D15" s="2">
        <f t="shared" si="0"/>
        <v>8</v>
      </c>
      <c r="E15" t="str">
        <f t="shared" si="1"/>
        <v>veľke mesto</v>
      </c>
      <c r="F15">
        <v>40500</v>
      </c>
      <c r="G15" s="2">
        <f t="shared" si="2"/>
        <v>10</v>
      </c>
      <c r="H15" t="str">
        <f t="shared" si="3"/>
        <v>veľke mesto</v>
      </c>
    </row>
    <row r="16" spans="1:8" x14ac:dyDescent="0.3">
      <c r="A16" t="s">
        <v>19</v>
      </c>
      <c r="B16">
        <v>2971593</v>
      </c>
      <c r="C16" s="3">
        <v>32699</v>
      </c>
      <c r="D16" s="2">
        <f t="shared" si="0"/>
        <v>20</v>
      </c>
      <c r="E16" t="str">
        <f t="shared" si="1"/>
        <v>malé mesto</v>
      </c>
      <c r="F16">
        <v>20000</v>
      </c>
      <c r="G16" s="2">
        <f t="shared" si="2"/>
        <v>18</v>
      </c>
      <c r="H16" t="str">
        <f t="shared" si="3"/>
        <v>malé mesto</v>
      </c>
    </row>
    <row r="17" spans="1:8" x14ac:dyDescent="0.3">
      <c r="A17" t="s">
        <v>0</v>
      </c>
      <c r="B17">
        <v>2659218</v>
      </c>
      <c r="C17" s="3">
        <v>425923</v>
      </c>
      <c r="D17" s="2">
        <f t="shared" si="0"/>
        <v>1</v>
      </c>
      <c r="E17" t="str">
        <f t="shared" si="1"/>
        <v>veľke mesto</v>
      </c>
      <c r="F17">
        <v>480000</v>
      </c>
      <c r="G17" s="2">
        <f t="shared" si="2"/>
        <v>1</v>
      </c>
      <c r="H17" t="str">
        <f t="shared" si="3"/>
        <v>veľke mesto</v>
      </c>
    </row>
    <row r="18" spans="1:8" x14ac:dyDescent="0.3">
      <c r="A18" t="s">
        <v>14</v>
      </c>
      <c r="B18">
        <v>2379454</v>
      </c>
      <c r="C18" s="3">
        <v>38486</v>
      </c>
      <c r="D18" s="2">
        <f t="shared" si="0"/>
        <v>15</v>
      </c>
      <c r="E18" t="str">
        <f t="shared" si="1"/>
        <v>malé mesto</v>
      </c>
      <c r="F18">
        <v>21000</v>
      </c>
      <c r="G18" s="2">
        <f t="shared" si="2"/>
        <v>17</v>
      </c>
      <c r="H18" t="str">
        <f t="shared" si="3"/>
        <v>malé mesto</v>
      </c>
    </row>
    <row r="19" spans="1:8" x14ac:dyDescent="0.3">
      <c r="A19" t="s">
        <v>1</v>
      </c>
      <c r="B19">
        <v>2174586</v>
      </c>
      <c r="C19" s="3">
        <v>239141</v>
      </c>
      <c r="D19" s="2">
        <f t="shared" si="0"/>
        <v>2</v>
      </c>
      <c r="E19" t="str">
        <f t="shared" si="1"/>
        <v>veľke mesto</v>
      </c>
      <c r="F19">
        <v>265000</v>
      </c>
      <c r="G19" s="2">
        <f t="shared" si="2"/>
        <v>2</v>
      </c>
      <c r="H19" t="str">
        <f t="shared" si="3"/>
        <v>veľke mesto</v>
      </c>
    </row>
    <row r="20" spans="1:8" x14ac:dyDescent="0.3">
      <c r="A20" t="s">
        <v>3</v>
      </c>
      <c r="B20">
        <v>2121879</v>
      </c>
      <c r="C20" s="3">
        <v>81041</v>
      </c>
      <c r="D20" s="2">
        <f t="shared" si="0"/>
        <v>4</v>
      </c>
      <c r="E20" t="str">
        <f t="shared" si="1"/>
        <v>veľke mesto</v>
      </c>
      <c r="F20">
        <v>79000</v>
      </c>
      <c r="G20" s="2">
        <f t="shared" si="2"/>
        <v>5</v>
      </c>
      <c r="H20" t="str">
        <f t="shared" si="3"/>
        <v>veľke mesto</v>
      </c>
    </row>
    <row r="21" spans="1:8" x14ac:dyDescent="0.3">
      <c r="A21" t="s">
        <v>2</v>
      </c>
      <c r="B21">
        <v>1803107</v>
      </c>
      <c r="C21" s="3">
        <v>89618</v>
      </c>
      <c r="D21" s="2">
        <f t="shared" si="0"/>
        <v>3</v>
      </c>
      <c r="E21" t="str">
        <f t="shared" si="1"/>
        <v>veľke mesto</v>
      </c>
      <c r="F21">
        <v>190000</v>
      </c>
      <c r="G21" s="2">
        <f t="shared" si="2"/>
        <v>3</v>
      </c>
      <c r="H21" t="str">
        <f t="shared" si="3"/>
        <v>veľke mesto</v>
      </c>
    </row>
    <row r="23" spans="1:8" x14ac:dyDescent="0.3">
      <c r="A23" t="s">
        <v>20</v>
      </c>
      <c r="B23">
        <f t="shared" ref="B23:B54" ca="1" si="4">RANDBETWEEN(1000000,9999999)</f>
        <v>2553401</v>
      </c>
      <c r="C23">
        <v>31461</v>
      </c>
    </row>
    <row r="24" spans="1:8" x14ac:dyDescent="0.3">
      <c r="A24" t="s">
        <v>21</v>
      </c>
      <c r="B24">
        <f t="shared" ca="1" si="4"/>
        <v>3021111</v>
      </c>
      <c r="C24">
        <v>28120</v>
      </c>
    </row>
    <row r="25" spans="1:8" x14ac:dyDescent="0.3">
      <c r="A25" t="s">
        <v>22</v>
      </c>
      <c r="B25">
        <f t="shared" ca="1" si="4"/>
        <v>5030150</v>
      </c>
      <c r="C25">
        <v>27777</v>
      </c>
    </row>
    <row r="26" spans="1:8" x14ac:dyDescent="0.3">
      <c r="A26" t="s">
        <v>23</v>
      </c>
      <c r="B26">
        <f t="shared" ca="1" si="4"/>
        <v>2938232</v>
      </c>
      <c r="C26">
        <v>27077</v>
      </c>
    </row>
    <row r="27" spans="1:8" x14ac:dyDescent="0.3">
      <c r="A27" t="s">
        <v>24</v>
      </c>
      <c r="B27">
        <f t="shared" ca="1" si="4"/>
        <v>8773447</v>
      </c>
      <c r="C27">
        <v>25842</v>
      </c>
    </row>
    <row r="28" spans="1:8" x14ac:dyDescent="0.3">
      <c r="A28" t="s">
        <v>26</v>
      </c>
      <c r="B28">
        <f t="shared" ca="1" si="4"/>
        <v>8521774</v>
      </c>
      <c r="C28">
        <v>24557</v>
      </c>
    </row>
    <row r="29" spans="1:8" x14ac:dyDescent="0.3">
      <c r="A29" t="s">
        <v>25</v>
      </c>
      <c r="B29">
        <f t="shared" ca="1" si="4"/>
        <v>9182824</v>
      </c>
      <c r="C29">
        <v>24431</v>
      </c>
    </row>
    <row r="30" spans="1:8" x14ac:dyDescent="0.3">
      <c r="A30" t="s">
        <v>27</v>
      </c>
      <c r="B30">
        <f t="shared" ca="1" si="4"/>
        <v>7862660</v>
      </c>
      <c r="C30">
        <v>24262</v>
      </c>
    </row>
    <row r="31" spans="1:8" x14ac:dyDescent="0.3">
      <c r="A31" t="s">
        <v>28</v>
      </c>
      <c r="B31">
        <f t="shared" ca="1" si="4"/>
        <v>9625629</v>
      </c>
      <c r="C31">
        <v>24134</v>
      </c>
    </row>
    <row r="32" spans="1:8" x14ac:dyDescent="0.3">
      <c r="A32" t="s">
        <v>29</v>
      </c>
      <c r="B32">
        <f t="shared" ca="1" si="4"/>
        <v>1028996</v>
      </c>
      <c r="C32">
        <v>22999</v>
      </c>
    </row>
    <row r="33" spans="1:3" x14ac:dyDescent="0.3">
      <c r="A33" t="s">
        <v>30</v>
      </c>
      <c r="B33">
        <f t="shared" ca="1" si="4"/>
        <v>8677943</v>
      </c>
      <c r="C33">
        <v>22682</v>
      </c>
    </row>
    <row r="34" spans="1:3" x14ac:dyDescent="0.3">
      <c r="A34" t="s">
        <v>32</v>
      </c>
      <c r="B34">
        <f t="shared" ca="1" si="4"/>
        <v>5869664</v>
      </c>
      <c r="C34">
        <v>22641</v>
      </c>
    </row>
    <row r="35" spans="1:3" x14ac:dyDescent="0.3">
      <c r="A35" t="s">
        <v>33</v>
      </c>
      <c r="B35">
        <f t="shared" ca="1" si="4"/>
        <v>4586953</v>
      </c>
      <c r="C35">
        <v>22633</v>
      </c>
    </row>
    <row r="36" spans="1:3" x14ac:dyDescent="0.3">
      <c r="A36" t="s">
        <v>31</v>
      </c>
      <c r="B36">
        <f t="shared" ca="1" si="4"/>
        <v>3983935</v>
      </c>
      <c r="C36">
        <v>22464</v>
      </c>
    </row>
    <row r="37" spans="1:3" x14ac:dyDescent="0.3">
      <c r="A37" t="s">
        <v>34</v>
      </c>
      <c r="B37">
        <f t="shared" ca="1" si="4"/>
        <v>9667315</v>
      </c>
      <c r="C37">
        <v>21933</v>
      </c>
    </row>
    <row r="38" spans="1:3" x14ac:dyDescent="0.3">
      <c r="A38" t="s">
        <v>35</v>
      </c>
      <c r="B38">
        <f t="shared" ca="1" si="4"/>
        <v>9944163</v>
      </c>
      <c r="C38">
        <v>21148</v>
      </c>
    </row>
    <row r="39" spans="1:3" x14ac:dyDescent="0.3">
      <c r="A39" t="s">
        <v>36</v>
      </c>
      <c r="B39">
        <f t="shared" ca="1" si="4"/>
        <v>9829962</v>
      </c>
      <c r="C39">
        <v>20402</v>
      </c>
    </row>
    <row r="40" spans="1:3" x14ac:dyDescent="0.3">
      <c r="A40" t="s">
        <v>38</v>
      </c>
      <c r="B40">
        <f t="shared" ca="1" si="4"/>
        <v>1302798</v>
      </c>
      <c r="C40">
        <v>20099</v>
      </c>
    </row>
    <row r="41" spans="1:3" x14ac:dyDescent="0.3">
      <c r="A41" t="s">
        <v>37</v>
      </c>
      <c r="B41">
        <f t="shared" ca="1" si="4"/>
        <v>1542213</v>
      </c>
      <c r="C41">
        <v>20031</v>
      </c>
    </row>
    <row r="42" spans="1:3" x14ac:dyDescent="0.3">
      <c r="A42" t="s">
        <v>40</v>
      </c>
      <c r="B42">
        <f t="shared" ca="1" si="4"/>
        <v>2252740</v>
      </c>
      <c r="C42">
        <v>19301</v>
      </c>
    </row>
    <row r="43" spans="1:3" x14ac:dyDescent="0.3">
      <c r="A43" t="s">
        <v>39</v>
      </c>
      <c r="B43">
        <f t="shared" ca="1" si="4"/>
        <v>6553936</v>
      </c>
      <c r="C43">
        <v>19291</v>
      </c>
    </row>
    <row r="44" spans="1:3" x14ac:dyDescent="0.3">
      <c r="A44" t="s">
        <v>43</v>
      </c>
      <c r="B44">
        <f t="shared" ca="1" si="4"/>
        <v>4313671</v>
      </c>
      <c r="C44">
        <v>19086</v>
      </c>
    </row>
    <row r="45" spans="1:3" x14ac:dyDescent="0.3">
      <c r="A45" t="s">
        <v>41</v>
      </c>
      <c r="B45">
        <f t="shared" ca="1" si="4"/>
        <v>9252810</v>
      </c>
      <c r="C45">
        <v>18995</v>
      </c>
    </row>
    <row r="46" spans="1:3" x14ac:dyDescent="0.3">
      <c r="A46" t="s">
        <v>42</v>
      </c>
      <c r="B46">
        <f t="shared" ca="1" si="4"/>
        <v>2609191</v>
      </c>
      <c r="C46">
        <v>18606</v>
      </c>
    </row>
    <row r="47" spans="1:3" x14ac:dyDescent="0.3">
      <c r="A47" t="s">
        <v>44</v>
      </c>
      <c r="B47">
        <f t="shared" ca="1" si="4"/>
        <v>5689917</v>
      </c>
      <c r="C47">
        <v>17923</v>
      </c>
    </row>
    <row r="48" spans="1:3" x14ac:dyDescent="0.3">
      <c r="A48" t="s">
        <v>46</v>
      </c>
      <c r="B48">
        <f t="shared" ca="1" si="4"/>
        <v>6697453</v>
      </c>
      <c r="C48">
        <v>17357</v>
      </c>
    </row>
    <row r="49" spans="1:3" x14ac:dyDescent="0.3">
      <c r="A49" t="s">
        <v>45</v>
      </c>
      <c r="B49">
        <f t="shared" ca="1" si="4"/>
        <v>9667729</v>
      </c>
      <c r="C49">
        <v>17260</v>
      </c>
    </row>
    <row r="50" spans="1:3" x14ac:dyDescent="0.3">
      <c r="A50" t="s">
        <v>47</v>
      </c>
      <c r="B50">
        <f t="shared" ca="1" si="4"/>
        <v>6929558</v>
      </c>
      <c r="C50">
        <v>16562</v>
      </c>
    </row>
    <row r="51" spans="1:3" x14ac:dyDescent="0.3">
      <c r="A51" t="s">
        <v>48</v>
      </c>
      <c r="B51">
        <f t="shared" ca="1" si="4"/>
        <v>9067563</v>
      </c>
      <c r="C51">
        <v>16333</v>
      </c>
    </row>
    <row r="52" spans="1:3" x14ac:dyDescent="0.3">
      <c r="A52" t="s">
        <v>49</v>
      </c>
      <c r="B52">
        <f t="shared" ca="1" si="4"/>
        <v>6062594</v>
      </c>
      <c r="C52">
        <v>15814</v>
      </c>
    </row>
    <row r="53" spans="1:3" x14ac:dyDescent="0.3">
      <c r="A53" t="s">
        <v>50</v>
      </c>
      <c r="B53">
        <f t="shared" ca="1" si="4"/>
        <v>4583111</v>
      </c>
      <c r="C53">
        <v>15229</v>
      </c>
    </row>
    <row r="54" spans="1:3" x14ac:dyDescent="0.3">
      <c r="A54" t="s">
        <v>51</v>
      </c>
      <c r="B54">
        <f t="shared" ca="1" si="4"/>
        <v>7348886</v>
      </c>
      <c r="C54">
        <v>15054</v>
      </c>
    </row>
    <row r="55" spans="1:3" x14ac:dyDescent="0.3">
      <c r="A55" t="s">
        <v>54</v>
      </c>
      <c r="B55">
        <f t="shared" ref="B55:B86" ca="1" si="5">RANDBETWEEN(1000000,9999999)</f>
        <v>1469017</v>
      </c>
      <c r="C55">
        <v>14914</v>
      </c>
    </row>
    <row r="56" spans="1:3" x14ac:dyDescent="0.3">
      <c r="A56" t="s">
        <v>52</v>
      </c>
      <c r="B56">
        <f t="shared" ca="1" si="5"/>
        <v>8626653</v>
      </c>
      <c r="C56">
        <v>14845</v>
      </c>
    </row>
    <row r="57" spans="1:3" x14ac:dyDescent="0.3">
      <c r="A57" t="s">
        <v>53</v>
      </c>
      <c r="B57">
        <f t="shared" ca="1" si="5"/>
        <v>9984055</v>
      </c>
      <c r="C57">
        <v>14800</v>
      </c>
    </row>
    <row r="58" spans="1:3" x14ac:dyDescent="0.3">
      <c r="A58" t="s">
        <v>55</v>
      </c>
      <c r="B58">
        <f t="shared" ca="1" si="5"/>
        <v>5060432</v>
      </c>
      <c r="C58">
        <v>13303</v>
      </c>
    </row>
    <row r="59" spans="1:3" x14ac:dyDescent="0.3">
      <c r="A59" t="s">
        <v>56</v>
      </c>
      <c r="B59">
        <f t="shared" ca="1" si="5"/>
        <v>4134501</v>
      </c>
      <c r="C59">
        <v>12709</v>
      </c>
    </row>
    <row r="60" spans="1:3" x14ac:dyDescent="0.3">
      <c r="A60" t="s">
        <v>57</v>
      </c>
      <c r="B60">
        <f t="shared" ca="1" si="5"/>
        <v>3417152</v>
      </c>
      <c r="C60">
        <v>12344</v>
      </c>
    </row>
    <row r="61" spans="1:3" x14ac:dyDescent="0.3">
      <c r="A61" t="s">
        <v>58</v>
      </c>
      <c r="B61">
        <f t="shared" ca="1" si="5"/>
        <v>1765181</v>
      </c>
      <c r="C61">
        <v>12119</v>
      </c>
    </row>
    <row r="62" spans="1:3" x14ac:dyDescent="0.3">
      <c r="A62" t="s">
        <v>59</v>
      </c>
      <c r="B62">
        <f t="shared" ca="1" si="5"/>
        <v>6311276</v>
      </c>
      <c r="C62">
        <v>11831</v>
      </c>
    </row>
    <row r="63" spans="1:3" x14ac:dyDescent="0.3">
      <c r="A63" t="s">
        <v>60</v>
      </c>
      <c r="B63">
        <f t="shared" ca="1" si="5"/>
        <v>2309921</v>
      </c>
      <c r="C63">
        <v>11656</v>
      </c>
    </row>
    <row r="64" spans="1:3" x14ac:dyDescent="0.3">
      <c r="A64" t="s">
        <v>61</v>
      </c>
      <c r="B64">
        <f t="shared" ca="1" si="5"/>
        <v>9563982</v>
      </c>
      <c r="C64">
        <v>11320</v>
      </c>
    </row>
    <row r="65" spans="1:3" x14ac:dyDescent="0.3">
      <c r="A65" t="s">
        <v>63</v>
      </c>
      <c r="B65">
        <f t="shared" ca="1" si="5"/>
        <v>9730164</v>
      </c>
      <c r="C65">
        <v>11293</v>
      </c>
    </row>
    <row r="66" spans="1:3" x14ac:dyDescent="0.3">
      <c r="A66" t="s">
        <v>62</v>
      </c>
      <c r="B66">
        <f t="shared" ca="1" si="5"/>
        <v>3503327</v>
      </c>
      <c r="C66">
        <v>11206</v>
      </c>
    </row>
    <row r="67" spans="1:3" x14ac:dyDescent="0.3">
      <c r="A67" t="s">
        <v>65</v>
      </c>
      <c r="B67">
        <f t="shared" ca="1" si="5"/>
        <v>7424849</v>
      </c>
      <c r="C67">
        <v>11149</v>
      </c>
    </row>
    <row r="68" spans="1:3" x14ac:dyDescent="0.3">
      <c r="A68" t="s">
        <v>64</v>
      </c>
      <c r="B68">
        <f t="shared" ca="1" si="5"/>
        <v>5230577</v>
      </c>
      <c r="C68">
        <v>11147</v>
      </c>
    </row>
    <row r="69" spans="1:3" x14ac:dyDescent="0.3">
      <c r="A69" t="s">
        <v>69</v>
      </c>
      <c r="B69">
        <f t="shared" ca="1" si="5"/>
        <v>7161688</v>
      </c>
      <c r="C69">
        <v>11099</v>
      </c>
    </row>
    <row r="70" spans="1:3" x14ac:dyDescent="0.3">
      <c r="A70" t="s">
        <v>67</v>
      </c>
      <c r="B70">
        <f t="shared" ca="1" si="5"/>
        <v>2886195</v>
      </c>
      <c r="C70">
        <v>10694</v>
      </c>
    </row>
    <row r="71" spans="1:3" x14ac:dyDescent="0.3">
      <c r="A71" t="s">
        <v>66</v>
      </c>
      <c r="B71">
        <f t="shared" ca="1" si="5"/>
        <v>7849573</v>
      </c>
      <c r="C71">
        <v>10669</v>
      </c>
    </row>
    <row r="72" spans="1:3" x14ac:dyDescent="0.3">
      <c r="A72" t="s">
        <v>68</v>
      </c>
      <c r="B72">
        <f t="shared" ca="1" si="5"/>
        <v>8732782</v>
      </c>
      <c r="C72">
        <v>10599</v>
      </c>
    </row>
    <row r="73" spans="1:3" x14ac:dyDescent="0.3">
      <c r="A73" t="s">
        <v>70</v>
      </c>
      <c r="B73">
        <f t="shared" ca="1" si="5"/>
        <v>5709076</v>
      </c>
      <c r="C73">
        <v>10465</v>
      </c>
    </row>
    <row r="74" spans="1:3" x14ac:dyDescent="0.3">
      <c r="A74" t="s">
        <v>71</v>
      </c>
      <c r="B74">
        <f t="shared" ca="1" si="5"/>
        <v>8892732</v>
      </c>
      <c r="C74">
        <v>10193</v>
      </c>
    </row>
    <row r="75" spans="1:3" x14ac:dyDescent="0.3">
      <c r="A75" t="s">
        <v>72</v>
      </c>
      <c r="B75">
        <f t="shared" ca="1" si="5"/>
        <v>3532084</v>
      </c>
      <c r="C75">
        <v>9892</v>
      </c>
    </row>
    <row r="76" spans="1:3" x14ac:dyDescent="0.3">
      <c r="A76" t="s">
        <v>73</v>
      </c>
      <c r="B76">
        <f t="shared" ca="1" si="5"/>
        <v>3707562</v>
      </c>
      <c r="C76">
        <v>9215</v>
      </c>
    </row>
    <row r="77" spans="1:3" x14ac:dyDescent="0.3">
      <c r="A77" t="s">
        <v>74</v>
      </c>
      <c r="B77">
        <f t="shared" ca="1" si="5"/>
        <v>1258649</v>
      </c>
      <c r="C77">
        <v>9105</v>
      </c>
    </row>
    <row r="78" spans="1:3" x14ac:dyDescent="0.3">
      <c r="A78" t="s">
        <v>75</v>
      </c>
      <c r="B78">
        <f t="shared" ca="1" si="5"/>
        <v>4977024</v>
      </c>
      <c r="C78">
        <v>9003</v>
      </c>
    </row>
    <row r="79" spans="1:3" x14ac:dyDescent="0.3">
      <c r="A79" t="s">
        <v>76</v>
      </c>
      <c r="B79">
        <f t="shared" ca="1" si="5"/>
        <v>5435761</v>
      </c>
      <c r="C79">
        <v>8934</v>
      </c>
    </row>
    <row r="80" spans="1:3" x14ac:dyDescent="0.3">
      <c r="A80" t="s">
        <v>77</v>
      </c>
      <c r="B80">
        <f t="shared" ca="1" si="5"/>
        <v>5979545</v>
      </c>
      <c r="C80">
        <v>8848</v>
      </c>
    </row>
    <row r="81" spans="1:3" x14ac:dyDescent="0.3">
      <c r="A81" t="s">
        <v>78</v>
      </c>
      <c r="B81">
        <f t="shared" ca="1" si="5"/>
        <v>9107537</v>
      </c>
      <c r="C81">
        <v>8731</v>
      </c>
    </row>
    <row r="82" spans="1:3" x14ac:dyDescent="0.3">
      <c r="A82" t="s">
        <v>139</v>
      </c>
      <c r="B82">
        <f t="shared" ca="1" si="5"/>
        <v>8649237</v>
      </c>
      <c r="C82">
        <v>8678</v>
      </c>
    </row>
    <row r="83" spans="1:3" x14ac:dyDescent="0.3">
      <c r="A83" t="s">
        <v>79</v>
      </c>
      <c r="B83">
        <f t="shared" ca="1" si="5"/>
        <v>7326039</v>
      </c>
      <c r="C83">
        <v>8419</v>
      </c>
    </row>
    <row r="84" spans="1:3" x14ac:dyDescent="0.3">
      <c r="A84" t="s">
        <v>80</v>
      </c>
      <c r="B84">
        <f t="shared" ca="1" si="5"/>
        <v>3969714</v>
      </c>
      <c r="C84">
        <v>7944</v>
      </c>
    </row>
    <row r="85" spans="1:3" x14ac:dyDescent="0.3">
      <c r="A85" t="s">
        <v>81</v>
      </c>
      <c r="B85">
        <f t="shared" ca="1" si="5"/>
        <v>3078066</v>
      </c>
      <c r="C85">
        <v>7882</v>
      </c>
    </row>
    <row r="86" spans="1:3" x14ac:dyDescent="0.3">
      <c r="A86" t="s">
        <v>83</v>
      </c>
      <c r="B86">
        <f t="shared" ca="1" si="5"/>
        <v>9858159</v>
      </c>
      <c r="C86">
        <v>7749</v>
      </c>
    </row>
    <row r="87" spans="1:3" x14ac:dyDescent="0.3">
      <c r="A87" t="s">
        <v>82</v>
      </c>
      <c r="B87">
        <f t="shared" ref="B87:B118" ca="1" si="6">RANDBETWEEN(1000000,9999999)</f>
        <v>9294802</v>
      </c>
      <c r="C87">
        <v>7748</v>
      </c>
    </row>
    <row r="88" spans="1:3" x14ac:dyDescent="0.3">
      <c r="A88" t="s">
        <v>84</v>
      </c>
      <c r="B88">
        <f t="shared" ca="1" si="6"/>
        <v>2680235</v>
      </c>
      <c r="C88">
        <v>7624</v>
      </c>
    </row>
    <row r="89" spans="1:3" x14ac:dyDescent="0.3">
      <c r="A89" t="s">
        <v>87</v>
      </c>
      <c r="B89">
        <f t="shared" ca="1" si="6"/>
        <v>6172485</v>
      </c>
      <c r="C89">
        <v>7580</v>
      </c>
    </row>
    <row r="90" spans="1:3" x14ac:dyDescent="0.3">
      <c r="A90" t="s">
        <v>88</v>
      </c>
      <c r="B90">
        <f t="shared" ca="1" si="6"/>
        <v>4110148</v>
      </c>
      <c r="C90">
        <v>7572</v>
      </c>
    </row>
    <row r="91" spans="1:3" x14ac:dyDescent="0.3">
      <c r="A91" t="s">
        <v>85</v>
      </c>
      <c r="B91">
        <f t="shared" ca="1" si="6"/>
        <v>4367611</v>
      </c>
      <c r="C91">
        <v>7568</v>
      </c>
    </row>
    <row r="92" spans="1:3" x14ac:dyDescent="0.3">
      <c r="A92" t="s">
        <v>86</v>
      </c>
      <c r="B92">
        <f t="shared" ca="1" si="6"/>
        <v>6417306</v>
      </c>
      <c r="C92">
        <v>7562</v>
      </c>
    </row>
    <row r="93" spans="1:3" x14ac:dyDescent="0.3">
      <c r="A93" t="s">
        <v>89</v>
      </c>
      <c r="B93">
        <f t="shared" ca="1" si="6"/>
        <v>4858047</v>
      </c>
      <c r="C93">
        <v>7515</v>
      </c>
    </row>
    <row r="94" spans="1:3" x14ac:dyDescent="0.3">
      <c r="A94" t="s">
        <v>90</v>
      </c>
      <c r="B94">
        <f t="shared" ca="1" si="6"/>
        <v>3570897</v>
      </c>
      <c r="C94">
        <v>7415</v>
      </c>
    </row>
    <row r="95" spans="1:3" x14ac:dyDescent="0.3">
      <c r="A95" t="s">
        <v>92</v>
      </c>
      <c r="B95">
        <f t="shared" ca="1" si="6"/>
        <v>5999204</v>
      </c>
      <c r="C95">
        <v>7396</v>
      </c>
    </row>
    <row r="96" spans="1:3" x14ac:dyDescent="0.3">
      <c r="A96" t="s">
        <v>91</v>
      </c>
      <c r="B96">
        <f t="shared" ca="1" si="6"/>
        <v>8003284</v>
      </c>
      <c r="C96">
        <v>7368</v>
      </c>
    </row>
    <row r="97" spans="1:3" x14ac:dyDescent="0.3">
      <c r="A97" t="s">
        <v>93</v>
      </c>
      <c r="B97">
        <f t="shared" ca="1" si="6"/>
        <v>8180141</v>
      </c>
      <c r="C97">
        <v>7281</v>
      </c>
    </row>
    <row r="98" spans="1:3" x14ac:dyDescent="0.3">
      <c r="A98" t="s">
        <v>94</v>
      </c>
      <c r="B98">
        <f t="shared" ca="1" si="6"/>
        <v>5196763</v>
      </c>
      <c r="C98">
        <v>6945</v>
      </c>
    </row>
    <row r="99" spans="1:3" x14ac:dyDescent="0.3">
      <c r="A99" t="s">
        <v>95</v>
      </c>
      <c r="B99">
        <f t="shared" ca="1" si="6"/>
        <v>1473721</v>
      </c>
      <c r="C99">
        <v>6807</v>
      </c>
    </row>
    <row r="100" spans="1:3" x14ac:dyDescent="0.3">
      <c r="A100" t="s">
        <v>96</v>
      </c>
      <c r="B100">
        <f t="shared" ca="1" si="6"/>
        <v>8037514</v>
      </c>
      <c r="C100">
        <v>6654</v>
      </c>
    </row>
    <row r="101" spans="1:3" x14ac:dyDescent="0.3">
      <c r="A101" t="s">
        <v>97</v>
      </c>
      <c r="B101">
        <f t="shared" ca="1" si="6"/>
        <v>3772973</v>
      </c>
      <c r="C101">
        <v>6619</v>
      </c>
    </row>
    <row r="102" spans="1:3" x14ac:dyDescent="0.3">
      <c r="A102" t="s">
        <v>99</v>
      </c>
      <c r="B102">
        <f t="shared" ca="1" si="6"/>
        <v>7371977</v>
      </c>
      <c r="C102">
        <v>6439</v>
      </c>
    </row>
    <row r="103" spans="1:3" x14ac:dyDescent="0.3">
      <c r="A103" t="s">
        <v>98</v>
      </c>
      <c r="B103">
        <f t="shared" ca="1" si="6"/>
        <v>8857544</v>
      </c>
      <c r="C103">
        <v>6418</v>
      </c>
    </row>
    <row r="104" spans="1:3" x14ac:dyDescent="0.3">
      <c r="A104" t="s">
        <v>100</v>
      </c>
      <c r="B104">
        <f t="shared" ca="1" si="6"/>
        <v>5726191</v>
      </c>
      <c r="C104">
        <v>6360</v>
      </c>
    </row>
    <row r="105" spans="1:3" x14ac:dyDescent="0.3">
      <c r="A105" t="s">
        <v>101</v>
      </c>
      <c r="B105">
        <f t="shared" ca="1" si="6"/>
        <v>2849656</v>
      </c>
      <c r="C105">
        <v>6350</v>
      </c>
    </row>
    <row r="106" spans="1:3" x14ac:dyDescent="0.3">
      <c r="A106" t="s">
        <v>103</v>
      </c>
      <c r="B106">
        <f t="shared" ca="1" si="6"/>
        <v>6816047</v>
      </c>
      <c r="C106">
        <v>6170</v>
      </c>
    </row>
    <row r="107" spans="1:3" x14ac:dyDescent="0.3">
      <c r="A107" t="s">
        <v>102</v>
      </c>
      <c r="B107">
        <f t="shared" ca="1" si="6"/>
        <v>3992286</v>
      </c>
      <c r="C107">
        <v>6124</v>
      </c>
    </row>
    <row r="108" spans="1:3" x14ac:dyDescent="0.3">
      <c r="A108" t="s">
        <v>105</v>
      </c>
      <c r="B108">
        <f t="shared" ca="1" si="6"/>
        <v>4889773</v>
      </c>
      <c r="C108">
        <v>6065</v>
      </c>
    </row>
    <row r="109" spans="1:3" x14ac:dyDescent="0.3">
      <c r="A109" t="s">
        <v>104</v>
      </c>
      <c r="B109">
        <f t="shared" ca="1" si="6"/>
        <v>4010058</v>
      </c>
      <c r="C109">
        <v>5988</v>
      </c>
    </row>
    <row r="110" spans="1:3" x14ac:dyDescent="0.3">
      <c r="A110" t="s">
        <v>106</v>
      </c>
      <c r="B110">
        <f t="shared" ca="1" si="6"/>
        <v>2136803</v>
      </c>
      <c r="C110">
        <v>5824</v>
      </c>
    </row>
    <row r="111" spans="1:3" x14ac:dyDescent="0.3">
      <c r="A111" t="s">
        <v>107</v>
      </c>
      <c r="B111">
        <f t="shared" ca="1" si="6"/>
        <v>8564522</v>
      </c>
      <c r="C111">
        <v>5713</v>
      </c>
    </row>
    <row r="112" spans="1:3" x14ac:dyDescent="0.3">
      <c r="A112" t="s">
        <v>108</v>
      </c>
      <c r="B112">
        <f t="shared" ca="1" si="6"/>
        <v>5658821</v>
      </c>
      <c r="C112">
        <v>5657</v>
      </c>
    </row>
    <row r="113" spans="1:3" x14ac:dyDescent="0.3">
      <c r="A113" t="s">
        <v>109</v>
      </c>
      <c r="B113">
        <f t="shared" ca="1" si="6"/>
        <v>3194275</v>
      </c>
      <c r="C113">
        <v>5593</v>
      </c>
    </row>
    <row r="114" spans="1:3" x14ac:dyDescent="0.3">
      <c r="A114" t="s">
        <v>110</v>
      </c>
      <c r="B114">
        <f t="shared" ca="1" si="6"/>
        <v>5266551</v>
      </c>
      <c r="C114">
        <v>5456</v>
      </c>
    </row>
    <row r="115" spans="1:3" x14ac:dyDescent="0.3">
      <c r="A115" t="s">
        <v>112</v>
      </c>
      <c r="B115">
        <f t="shared" ca="1" si="6"/>
        <v>9609019</v>
      </c>
      <c r="C115">
        <v>5387</v>
      </c>
    </row>
    <row r="116" spans="1:3" x14ac:dyDescent="0.3">
      <c r="A116" t="s">
        <v>111</v>
      </c>
      <c r="B116">
        <f t="shared" ca="1" si="6"/>
        <v>5632064</v>
      </c>
      <c r="C116">
        <v>5356</v>
      </c>
    </row>
    <row r="117" spans="1:3" x14ac:dyDescent="0.3">
      <c r="A117" t="s">
        <v>113</v>
      </c>
      <c r="B117">
        <f t="shared" ca="1" si="6"/>
        <v>3315532</v>
      </c>
      <c r="C117">
        <v>5303</v>
      </c>
    </row>
    <row r="118" spans="1:3" x14ac:dyDescent="0.3">
      <c r="A118" t="s">
        <v>114</v>
      </c>
      <c r="B118">
        <f t="shared" ca="1" si="6"/>
        <v>2282224</v>
      </c>
      <c r="C118">
        <v>5155</v>
      </c>
    </row>
    <row r="119" spans="1:3" x14ac:dyDescent="0.3">
      <c r="A119" t="s">
        <v>115</v>
      </c>
      <c r="B119">
        <f t="shared" ref="B119:B142" ca="1" si="7">RANDBETWEEN(1000000,9999999)</f>
        <v>6886403</v>
      </c>
      <c r="C119">
        <v>5074</v>
      </c>
    </row>
    <row r="120" spans="1:3" x14ac:dyDescent="0.3">
      <c r="A120" t="s">
        <v>116</v>
      </c>
      <c r="B120">
        <f t="shared" ca="1" si="7"/>
        <v>4110897</v>
      </c>
      <c r="C120">
        <v>4977</v>
      </c>
    </row>
    <row r="121" spans="1:3" x14ac:dyDescent="0.3">
      <c r="A121" t="s">
        <v>117</v>
      </c>
      <c r="B121">
        <f t="shared" ca="1" si="7"/>
        <v>8225510</v>
      </c>
      <c r="C121">
        <v>4949</v>
      </c>
    </row>
    <row r="122" spans="1:3" x14ac:dyDescent="0.3">
      <c r="A122" t="s">
        <v>118</v>
      </c>
      <c r="B122">
        <f t="shared" ca="1" si="7"/>
        <v>5719430</v>
      </c>
      <c r="C122">
        <v>4922</v>
      </c>
    </row>
    <row r="123" spans="1:3" x14ac:dyDescent="0.3">
      <c r="A123" t="s">
        <v>120</v>
      </c>
      <c r="B123">
        <f t="shared" ca="1" si="7"/>
        <v>2234544</v>
      </c>
      <c r="C123">
        <v>4413</v>
      </c>
    </row>
    <row r="124" spans="1:3" x14ac:dyDescent="0.3">
      <c r="A124" t="s">
        <v>119</v>
      </c>
      <c r="B124">
        <f t="shared" ca="1" si="7"/>
        <v>9149638</v>
      </c>
      <c r="C124">
        <v>4360</v>
      </c>
    </row>
    <row r="125" spans="1:3" x14ac:dyDescent="0.3">
      <c r="A125" t="s">
        <v>121</v>
      </c>
      <c r="B125">
        <f t="shared" ca="1" si="7"/>
        <v>3425647</v>
      </c>
      <c r="C125">
        <v>4291</v>
      </c>
    </row>
    <row r="126" spans="1:3" x14ac:dyDescent="0.3">
      <c r="A126" t="s">
        <v>122</v>
      </c>
      <c r="B126">
        <f t="shared" ca="1" si="7"/>
        <v>9805233</v>
      </c>
      <c r="C126">
        <v>4230</v>
      </c>
    </row>
    <row r="127" spans="1:3" x14ac:dyDescent="0.3">
      <c r="A127" t="s">
        <v>124</v>
      </c>
      <c r="B127">
        <f t="shared" ca="1" si="7"/>
        <v>5681238</v>
      </c>
      <c r="C127">
        <v>4196</v>
      </c>
    </row>
    <row r="128" spans="1:3" x14ac:dyDescent="0.3">
      <c r="A128" t="s">
        <v>123</v>
      </c>
      <c r="B128">
        <f t="shared" ca="1" si="7"/>
        <v>3848977</v>
      </c>
      <c r="C128">
        <v>4176</v>
      </c>
    </row>
    <row r="129" spans="1:3" x14ac:dyDescent="0.3">
      <c r="A129" t="s">
        <v>125</v>
      </c>
      <c r="B129">
        <f t="shared" ca="1" si="7"/>
        <v>9391051</v>
      </c>
      <c r="C129">
        <v>4175</v>
      </c>
    </row>
    <row r="130" spans="1:3" x14ac:dyDescent="0.3">
      <c r="A130" t="s">
        <v>126</v>
      </c>
      <c r="B130">
        <f t="shared" ca="1" si="7"/>
        <v>7001832</v>
      </c>
      <c r="C130">
        <v>4126</v>
      </c>
    </row>
    <row r="131" spans="1:3" x14ac:dyDescent="0.3">
      <c r="A131" t="s">
        <v>127</v>
      </c>
      <c r="B131">
        <f t="shared" ca="1" si="7"/>
        <v>1831543</v>
      </c>
      <c r="C131">
        <v>4069</v>
      </c>
    </row>
    <row r="132" spans="1:3" x14ac:dyDescent="0.3">
      <c r="A132" t="s">
        <v>128</v>
      </c>
      <c r="B132">
        <f t="shared" ca="1" si="7"/>
        <v>4574081</v>
      </c>
      <c r="C132">
        <v>4022</v>
      </c>
    </row>
    <row r="133" spans="1:3" x14ac:dyDescent="0.3">
      <c r="A133" t="s">
        <v>129</v>
      </c>
      <c r="B133">
        <f t="shared" ca="1" si="7"/>
        <v>1935993</v>
      </c>
      <c r="C133">
        <v>3773</v>
      </c>
    </row>
    <row r="134" spans="1:3" x14ac:dyDescent="0.3">
      <c r="A134" t="s">
        <v>130</v>
      </c>
      <c r="B134">
        <f t="shared" ca="1" si="7"/>
        <v>5888181</v>
      </c>
      <c r="C134">
        <v>3651</v>
      </c>
    </row>
    <row r="135" spans="1:3" x14ac:dyDescent="0.3">
      <c r="A135" t="s">
        <v>131</v>
      </c>
      <c r="B135">
        <f t="shared" ca="1" si="7"/>
        <v>5424745</v>
      </c>
      <c r="C135">
        <v>3612</v>
      </c>
    </row>
    <row r="136" spans="1:3" x14ac:dyDescent="0.3">
      <c r="A136" t="s">
        <v>132</v>
      </c>
      <c r="B136">
        <f t="shared" ca="1" si="7"/>
        <v>2635449</v>
      </c>
      <c r="C136">
        <v>3536</v>
      </c>
    </row>
    <row r="137" spans="1:3" x14ac:dyDescent="0.3">
      <c r="A137" t="s">
        <v>133</v>
      </c>
      <c r="B137">
        <f t="shared" ca="1" si="7"/>
        <v>9916352</v>
      </c>
      <c r="C137">
        <v>3194</v>
      </c>
    </row>
    <row r="138" spans="1:3" x14ac:dyDescent="0.3">
      <c r="A138" t="s">
        <v>134</v>
      </c>
      <c r="B138">
        <f t="shared" ca="1" si="7"/>
        <v>5143147</v>
      </c>
      <c r="C138">
        <v>3187</v>
      </c>
    </row>
    <row r="139" spans="1:3" x14ac:dyDescent="0.3">
      <c r="A139" t="s">
        <v>135</v>
      </c>
      <c r="B139">
        <f t="shared" ca="1" si="7"/>
        <v>1502388</v>
      </c>
      <c r="C139">
        <v>2985</v>
      </c>
    </row>
    <row r="140" spans="1:3" x14ac:dyDescent="0.3">
      <c r="A140" t="s">
        <v>136</v>
      </c>
      <c r="B140">
        <f t="shared" ca="1" si="7"/>
        <v>9408951</v>
      </c>
      <c r="C140">
        <v>2279</v>
      </c>
    </row>
    <row r="141" spans="1:3" x14ac:dyDescent="0.3">
      <c r="A141" t="s">
        <v>137</v>
      </c>
      <c r="B141">
        <f t="shared" ca="1" si="7"/>
        <v>5538833</v>
      </c>
      <c r="C141">
        <v>1614</v>
      </c>
    </row>
    <row r="142" spans="1:3" x14ac:dyDescent="0.3">
      <c r="A142" t="s">
        <v>138</v>
      </c>
      <c r="B142">
        <f t="shared" ca="1" si="7"/>
        <v>6847222</v>
      </c>
      <c r="C142">
        <v>1439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:C22"/>
    </sheetView>
  </sheetViews>
  <sheetFormatPr defaultRowHeight="14.4" x14ac:dyDescent="0.3"/>
  <cols>
    <col min="2" max="2" width="14" bestFit="1" customWidth="1"/>
    <col min="3" max="3" width="20.109375" bestFit="1" customWidth="1"/>
  </cols>
  <sheetData>
    <row r="2" spans="2:3" x14ac:dyDescent="0.3">
      <c r="B2" s="1" t="s">
        <v>143</v>
      </c>
      <c r="C2" s="1" t="s">
        <v>147</v>
      </c>
    </row>
    <row r="3" spans="2:3" x14ac:dyDescent="0.3">
      <c r="B3" t="s">
        <v>148</v>
      </c>
      <c r="C3" t="s">
        <v>149</v>
      </c>
    </row>
    <row r="4" spans="2:3" x14ac:dyDescent="0.3">
      <c r="B4" t="s">
        <v>148</v>
      </c>
      <c r="C4" t="s">
        <v>148</v>
      </c>
    </row>
    <row r="5" spans="2:3" x14ac:dyDescent="0.3">
      <c r="B5" t="s">
        <v>149</v>
      </c>
      <c r="C5" t="s">
        <v>149</v>
      </c>
    </row>
    <row r="6" spans="2:3" x14ac:dyDescent="0.3">
      <c r="B6" t="s">
        <v>149</v>
      </c>
      <c r="C6" t="s">
        <v>149</v>
      </c>
    </row>
    <row r="7" spans="2:3" x14ac:dyDescent="0.3">
      <c r="B7" t="s">
        <v>148</v>
      </c>
      <c r="C7" t="s">
        <v>148</v>
      </c>
    </row>
    <row r="8" spans="2:3" x14ac:dyDescent="0.3">
      <c r="B8" t="s">
        <v>149</v>
      </c>
      <c r="C8" t="s">
        <v>149</v>
      </c>
    </row>
    <row r="9" spans="2:3" x14ac:dyDescent="0.3">
      <c r="B9" t="s">
        <v>149</v>
      </c>
      <c r="C9" t="s">
        <v>149</v>
      </c>
    </row>
    <row r="10" spans="2:3" x14ac:dyDescent="0.3">
      <c r="B10" t="s">
        <v>148</v>
      </c>
      <c r="C10" t="s">
        <v>148</v>
      </c>
    </row>
    <row r="11" spans="2:3" x14ac:dyDescent="0.3">
      <c r="B11" t="s">
        <v>148</v>
      </c>
      <c r="C11" t="s">
        <v>148</v>
      </c>
    </row>
    <row r="12" spans="2:3" x14ac:dyDescent="0.3">
      <c r="B12" t="s">
        <v>149</v>
      </c>
      <c r="C12" t="s">
        <v>149</v>
      </c>
    </row>
    <row r="13" spans="2:3" x14ac:dyDescent="0.3">
      <c r="B13" t="s">
        <v>149</v>
      </c>
      <c r="C13" t="s">
        <v>149</v>
      </c>
    </row>
    <row r="14" spans="2:3" x14ac:dyDescent="0.3">
      <c r="B14" t="s">
        <v>149</v>
      </c>
      <c r="C14" t="s">
        <v>148</v>
      </c>
    </row>
    <row r="15" spans="2:3" x14ac:dyDescent="0.3">
      <c r="B15" t="s">
        <v>149</v>
      </c>
      <c r="C15" t="s">
        <v>149</v>
      </c>
    </row>
    <row r="16" spans="2:3" x14ac:dyDescent="0.3">
      <c r="B16" t="s">
        <v>148</v>
      </c>
      <c r="C16" t="s">
        <v>148</v>
      </c>
    </row>
    <row r="17" spans="2:3" x14ac:dyDescent="0.3">
      <c r="B17" t="s">
        <v>149</v>
      </c>
      <c r="C17" t="s">
        <v>149</v>
      </c>
    </row>
    <row r="18" spans="2:3" x14ac:dyDescent="0.3">
      <c r="B18" t="s">
        <v>148</v>
      </c>
      <c r="C18" t="s">
        <v>148</v>
      </c>
    </row>
    <row r="19" spans="2:3" x14ac:dyDescent="0.3">
      <c r="B19" t="s">
        <v>149</v>
      </c>
      <c r="C19" t="s">
        <v>149</v>
      </c>
    </row>
    <row r="20" spans="2:3" x14ac:dyDescent="0.3">
      <c r="B20" t="s">
        <v>148</v>
      </c>
      <c r="C20" t="s">
        <v>148</v>
      </c>
    </row>
    <row r="21" spans="2:3" x14ac:dyDescent="0.3">
      <c r="B21" t="s">
        <v>148</v>
      </c>
      <c r="C21" t="s">
        <v>148</v>
      </c>
    </row>
    <row r="22" spans="2:3" x14ac:dyDescent="0.3">
      <c r="B22" t="s">
        <v>148</v>
      </c>
      <c r="C2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zoomScaleNormal="100" workbookViewId="0">
      <selection activeCell="F28" sqref="F28"/>
    </sheetView>
  </sheetViews>
  <sheetFormatPr defaultRowHeight="14.4" x14ac:dyDescent="0.3"/>
  <cols>
    <col min="1" max="1" width="20.88671875" bestFit="1" customWidth="1"/>
    <col min="2" max="2" width="18.44140625" bestFit="1" customWidth="1"/>
    <col min="3" max="3" width="12" bestFit="1" customWidth="1"/>
    <col min="4" max="4" width="13.33203125" bestFit="1" customWidth="1"/>
  </cols>
  <sheetData>
    <row r="3" spans="1:8" x14ac:dyDescent="0.3">
      <c r="A3" s="4" t="s">
        <v>153</v>
      </c>
      <c r="B3" s="4" t="s">
        <v>152</v>
      </c>
    </row>
    <row r="4" spans="1:8" x14ac:dyDescent="0.3">
      <c r="A4" s="4" t="s">
        <v>150</v>
      </c>
      <c r="B4" t="s">
        <v>149</v>
      </c>
      <c r="C4" t="s">
        <v>148</v>
      </c>
      <c r="D4" t="s">
        <v>151</v>
      </c>
    </row>
    <row r="5" spans="1:8" x14ac:dyDescent="0.3">
      <c r="A5" s="5" t="s">
        <v>149</v>
      </c>
      <c r="B5" s="6">
        <v>9</v>
      </c>
      <c r="C5" s="6">
        <v>1</v>
      </c>
      <c r="D5" s="6">
        <v>10</v>
      </c>
      <c r="G5" t="s">
        <v>155</v>
      </c>
      <c r="H5">
        <f>GETPIVOTDATA("Kategória 2016",$A$3)</f>
        <v>20</v>
      </c>
    </row>
    <row r="6" spans="1:8" x14ac:dyDescent="0.3">
      <c r="A6" s="5" t="s">
        <v>148</v>
      </c>
      <c r="B6" s="6">
        <v>1</v>
      </c>
      <c r="C6" s="6">
        <v>9</v>
      </c>
      <c r="D6" s="6">
        <v>10</v>
      </c>
      <c r="G6" t="s">
        <v>160</v>
      </c>
      <c r="H6">
        <v>2</v>
      </c>
    </row>
    <row r="7" spans="1:8" x14ac:dyDescent="0.3">
      <c r="A7" s="5" t="s">
        <v>151</v>
      </c>
      <c r="B7" s="6">
        <v>10</v>
      </c>
      <c r="C7" s="6">
        <v>10</v>
      </c>
      <c r="D7" s="6">
        <v>20</v>
      </c>
      <c r="G7" t="s">
        <v>157</v>
      </c>
      <c r="H7">
        <v>2</v>
      </c>
    </row>
    <row r="8" spans="1:8" x14ac:dyDescent="0.3">
      <c r="G8" t="s">
        <v>156</v>
      </c>
      <c r="H8">
        <f>2</f>
        <v>2</v>
      </c>
    </row>
    <row r="9" spans="1:8" x14ac:dyDescent="0.3">
      <c r="A9" t="s">
        <v>150</v>
      </c>
      <c r="B9" t="s">
        <v>149</v>
      </c>
      <c r="C9" t="s">
        <v>148</v>
      </c>
      <c r="D9" t="s">
        <v>151</v>
      </c>
    </row>
    <row r="10" spans="1:8" x14ac:dyDescent="0.3">
      <c r="A10" t="s">
        <v>149</v>
      </c>
      <c r="B10">
        <v>9</v>
      </c>
      <c r="C10">
        <v>1</v>
      </c>
      <c r="D10">
        <v>10</v>
      </c>
    </row>
    <row r="11" spans="1:8" x14ac:dyDescent="0.3">
      <c r="A11" t="s">
        <v>148</v>
      </c>
      <c r="B11">
        <v>1</v>
      </c>
      <c r="C11">
        <v>9</v>
      </c>
      <c r="D11">
        <v>10</v>
      </c>
    </row>
    <row r="12" spans="1:8" x14ac:dyDescent="0.3">
      <c r="A12" t="s">
        <v>151</v>
      </c>
      <c r="B12">
        <v>10</v>
      </c>
      <c r="C12">
        <v>10</v>
      </c>
      <c r="D12">
        <v>20</v>
      </c>
    </row>
    <row r="14" spans="1:8" x14ac:dyDescent="0.3">
      <c r="A14" t="s">
        <v>150</v>
      </c>
      <c r="B14" t="s">
        <v>149</v>
      </c>
      <c r="C14" t="s">
        <v>148</v>
      </c>
      <c r="D14" t="s">
        <v>151</v>
      </c>
    </row>
    <row r="15" spans="1:8" x14ac:dyDescent="0.3">
      <c r="A15" t="s">
        <v>149</v>
      </c>
      <c r="B15">
        <f>$D15*B$17/$D$17</f>
        <v>5</v>
      </c>
      <c r="C15">
        <f>$D15*C$17/$D$17</f>
        <v>5</v>
      </c>
      <c r="D15">
        <v>10</v>
      </c>
    </row>
    <row r="16" spans="1:8" x14ac:dyDescent="0.3">
      <c r="A16" t="s">
        <v>148</v>
      </c>
      <c r="B16">
        <f>$D16*B$17/$D$17</f>
        <v>5</v>
      </c>
      <c r="C16">
        <f>$D16*C$17/$D$17</f>
        <v>5</v>
      </c>
      <c r="D16">
        <v>10</v>
      </c>
    </row>
    <row r="17" spans="1:6" x14ac:dyDescent="0.3">
      <c r="A17" t="s">
        <v>151</v>
      </c>
      <c r="B17">
        <v>10</v>
      </c>
      <c r="C17">
        <v>10</v>
      </c>
      <c r="D17">
        <v>20</v>
      </c>
    </row>
    <row r="19" spans="1:6" x14ac:dyDescent="0.3">
      <c r="A19" t="s">
        <v>150</v>
      </c>
      <c r="B19" t="s">
        <v>149</v>
      </c>
      <c r="C19" t="s">
        <v>148</v>
      </c>
      <c r="D19" t="s">
        <v>151</v>
      </c>
    </row>
    <row r="20" spans="1:6" x14ac:dyDescent="0.3">
      <c r="A20" t="s">
        <v>149</v>
      </c>
      <c r="B20">
        <f>((B10-B15)^2)/B15</f>
        <v>3.2</v>
      </c>
      <c r="C20">
        <f>((C10-C15)^2)/C15</f>
        <v>3.2</v>
      </c>
    </row>
    <row r="21" spans="1:6" x14ac:dyDescent="0.3">
      <c r="A21" t="s">
        <v>148</v>
      </c>
      <c r="B21">
        <f>((B11-B16)^2)/B16</f>
        <v>3.2</v>
      </c>
      <c r="C21">
        <f>((C11-C16)^2)/C16</f>
        <v>3.2</v>
      </c>
    </row>
    <row r="22" spans="1:6" x14ac:dyDescent="0.3">
      <c r="A22" t="s">
        <v>151</v>
      </c>
      <c r="E22" t="s">
        <v>154</v>
      </c>
      <c r="F22">
        <f>SUM(B20:C21)</f>
        <v>12.8</v>
      </c>
    </row>
    <row r="24" spans="1:6" x14ac:dyDescent="0.3">
      <c r="E24" t="s">
        <v>158</v>
      </c>
      <c r="F24">
        <f>(F22/(F22+D12))^0.5</f>
        <v>0.62469504755442429</v>
      </c>
    </row>
    <row r="25" spans="1:6" x14ac:dyDescent="0.3">
      <c r="E25" t="s">
        <v>159</v>
      </c>
      <c r="F25">
        <f>(H8*(H8-1))^0.5</f>
        <v>1.4142135623730951</v>
      </c>
    </row>
    <row r="26" spans="1:6" x14ac:dyDescent="0.3">
      <c r="E26" t="s">
        <v>161</v>
      </c>
      <c r="F26">
        <f>F24/F25</f>
        <v>0.44172610429938619</v>
      </c>
    </row>
    <row r="28" spans="1:6" x14ac:dyDescent="0.3">
      <c r="E28" t="s">
        <v>162</v>
      </c>
      <c r="F28">
        <f>(F22/(H5*(H8-1)))^0.5</f>
        <v>0.8</v>
      </c>
    </row>
  </sheetData>
  <pageMargins left="0.7" right="0.7" top="0.75" bottom="0.75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M19" sqref="M19"/>
    </sheetView>
  </sheetViews>
  <sheetFormatPr defaultRowHeight="14.4" x14ac:dyDescent="0.3"/>
  <cols>
    <col min="1" max="1" width="13.88671875" bestFit="1" customWidth="1"/>
    <col min="2" max="2" width="20" bestFit="1" customWidth="1"/>
  </cols>
  <sheetData>
    <row r="1" spans="1:2" x14ac:dyDescent="0.3">
      <c r="A1" s="7" t="s">
        <v>144</v>
      </c>
      <c r="B1" s="7" t="s">
        <v>145</v>
      </c>
    </row>
    <row r="2" spans="1:2" x14ac:dyDescent="0.3">
      <c r="A2" s="8">
        <v>55332</v>
      </c>
      <c r="B2" s="2">
        <v>40000</v>
      </c>
    </row>
    <row r="3" spans="1:2" x14ac:dyDescent="0.3">
      <c r="A3" s="8">
        <v>78635</v>
      </c>
      <c r="B3" s="2">
        <v>74560</v>
      </c>
    </row>
    <row r="4" spans="1:2" x14ac:dyDescent="0.3">
      <c r="A4" s="8">
        <v>37472</v>
      </c>
      <c r="B4" s="2">
        <v>25000</v>
      </c>
    </row>
    <row r="5" spans="1:2" x14ac:dyDescent="0.3">
      <c r="A5" s="8">
        <v>34190</v>
      </c>
      <c r="B5" s="2">
        <v>22000</v>
      </c>
    </row>
    <row r="6" spans="1:2" x14ac:dyDescent="0.3">
      <c r="A6" s="8">
        <v>65536</v>
      </c>
      <c r="B6" s="2">
        <v>55000</v>
      </c>
    </row>
    <row r="7" spans="1:2" x14ac:dyDescent="0.3">
      <c r="A7" s="8">
        <v>42688</v>
      </c>
      <c r="B7" s="2">
        <v>33000</v>
      </c>
    </row>
    <row r="8" spans="1:2" x14ac:dyDescent="0.3">
      <c r="A8" s="8">
        <v>33548</v>
      </c>
      <c r="B8" s="2">
        <v>26000</v>
      </c>
    </row>
    <row r="9" spans="1:2" x14ac:dyDescent="0.3">
      <c r="A9" s="8">
        <v>77374</v>
      </c>
      <c r="B9" s="2">
        <v>80000</v>
      </c>
    </row>
    <row r="10" spans="1:2" x14ac:dyDescent="0.3">
      <c r="A10" s="8">
        <v>51750</v>
      </c>
      <c r="B10" s="2">
        <v>48000</v>
      </c>
    </row>
    <row r="11" spans="1:2" x14ac:dyDescent="0.3">
      <c r="A11" s="8">
        <v>40075</v>
      </c>
      <c r="B11" s="2">
        <v>18000</v>
      </c>
    </row>
    <row r="12" spans="1:2" x14ac:dyDescent="0.3">
      <c r="A12" s="8">
        <v>46830</v>
      </c>
      <c r="B12" s="2">
        <v>19000</v>
      </c>
    </row>
    <row r="13" spans="1:2" x14ac:dyDescent="0.3">
      <c r="A13" s="8">
        <v>39351</v>
      </c>
      <c r="B13" s="2">
        <v>42000</v>
      </c>
    </row>
    <row r="14" spans="1:2" x14ac:dyDescent="0.3">
      <c r="A14" s="8">
        <v>33660</v>
      </c>
      <c r="B14" s="2">
        <v>27000</v>
      </c>
    </row>
    <row r="15" spans="1:2" x14ac:dyDescent="0.3">
      <c r="A15" s="8">
        <v>55593</v>
      </c>
      <c r="B15" s="2">
        <v>40500</v>
      </c>
    </row>
    <row r="16" spans="1:2" x14ac:dyDescent="0.3">
      <c r="A16" s="8">
        <v>32699</v>
      </c>
      <c r="B16" s="2">
        <v>20000</v>
      </c>
    </row>
    <row r="17" spans="1:2" x14ac:dyDescent="0.3">
      <c r="A17" s="8">
        <v>425923</v>
      </c>
      <c r="B17" s="2">
        <v>480000</v>
      </c>
    </row>
    <row r="18" spans="1:2" x14ac:dyDescent="0.3">
      <c r="A18" s="8">
        <v>38486</v>
      </c>
      <c r="B18" s="2">
        <v>21000</v>
      </c>
    </row>
    <row r="19" spans="1:2" x14ac:dyDescent="0.3">
      <c r="A19" s="8">
        <v>239141</v>
      </c>
      <c r="B19" s="2">
        <v>265000</v>
      </c>
    </row>
    <row r="20" spans="1:2" x14ac:dyDescent="0.3">
      <c r="A20" s="8">
        <v>81041</v>
      </c>
      <c r="B20" s="2">
        <v>79000</v>
      </c>
    </row>
    <row r="21" spans="1:2" x14ac:dyDescent="0.3">
      <c r="A21" s="8">
        <v>89618</v>
      </c>
      <c r="B21" s="2">
        <v>190000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23" sqref="D23"/>
    </sheetView>
  </sheetViews>
  <sheetFormatPr defaultRowHeight="14.4" x14ac:dyDescent="0.3"/>
  <cols>
    <col min="1" max="1" width="12.33203125" bestFit="1" customWidth="1"/>
    <col min="2" max="2" width="18.5546875" bestFit="1" customWidth="1"/>
  </cols>
  <sheetData>
    <row r="1" spans="1:4" ht="16.8" x14ac:dyDescent="0.35">
      <c r="A1" t="s">
        <v>142</v>
      </c>
      <c r="B1" t="s">
        <v>146</v>
      </c>
      <c r="C1" t="s">
        <v>163</v>
      </c>
      <c r="D1" t="s">
        <v>164</v>
      </c>
    </row>
    <row r="2" spans="1:4" x14ac:dyDescent="0.3">
      <c r="A2">
        <v>9</v>
      </c>
      <c r="B2">
        <v>11</v>
      </c>
      <c r="C2">
        <f>A2-B2</f>
        <v>-2</v>
      </c>
      <c r="D2">
        <f>C2^2</f>
        <v>4</v>
      </c>
    </row>
    <row r="3" spans="1:4" x14ac:dyDescent="0.3">
      <c r="A3">
        <v>5</v>
      </c>
      <c r="B3">
        <v>6</v>
      </c>
      <c r="C3">
        <f t="shared" ref="C3:C21" si="0">A3-B3</f>
        <v>-1</v>
      </c>
      <c r="D3">
        <f t="shared" ref="D3:D21" si="1">C3^2</f>
        <v>1</v>
      </c>
    </row>
    <row r="4" spans="1:4" x14ac:dyDescent="0.3">
      <c r="A4">
        <v>16</v>
      </c>
      <c r="B4">
        <v>15</v>
      </c>
      <c r="C4">
        <f t="shared" si="0"/>
        <v>1</v>
      </c>
      <c r="D4">
        <f t="shared" si="1"/>
        <v>1</v>
      </c>
    </row>
    <row r="5" spans="1:4" x14ac:dyDescent="0.3">
      <c r="A5">
        <v>17</v>
      </c>
      <c r="B5">
        <v>16</v>
      </c>
      <c r="C5">
        <f t="shared" si="0"/>
        <v>1</v>
      </c>
      <c r="D5">
        <f t="shared" si="1"/>
        <v>1</v>
      </c>
    </row>
    <row r="6" spans="1:4" x14ac:dyDescent="0.3">
      <c r="A6">
        <v>7</v>
      </c>
      <c r="B6">
        <v>7</v>
      </c>
      <c r="C6">
        <f t="shared" si="0"/>
        <v>0</v>
      </c>
      <c r="D6">
        <f t="shared" si="1"/>
        <v>0</v>
      </c>
    </row>
    <row r="7" spans="1:4" x14ac:dyDescent="0.3">
      <c r="A7">
        <v>12</v>
      </c>
      <c r="B7">
        <v>12</v>
      </c>
      <c r="C7">
        <f t="shared" si="0"/>
        <v>0</v>
      </c>
      <c r="D7">
        <f t="shared" si="1"/>
        <v>0</v>
      </c>
    </row>
    <row r="8" spans="1:4" x14ac:dyDescent="0.3">
      <c r="A8">
        <v>19</v>
      </c>
      <c r="B8">
        <v>14</v>
      </c>
      <c r="C8">
        <f t="shared" si="0"/>
        <v>5</v>
      </c>
      <c r="D8">
        <f t="shared" si="1"/>
        <v>25</v>
      </c>
    </row>
    <row r="9" spans="1:4" x14ac:dyDescent="0.3">
      <c r="A9">
        <v>6</v>
      </c>
      <c r="B9">
        <v>4</v>
      </c>
      <c r="C9">
        <f t="shared" si="0"/>
        <v>2</v>
      </c>
      <c r="D9">
        <f t="shared" si="1"/>
        <v>4</v>
      </c>
    </row>
    <row r="10" spans="1:4" x14ac:dyDescent="0.3">
      <c r="A10">
        <v>10</v>
      </c>
      <c r="B10">
        <v>8</v>
      </c>
      <c r="C10">
        <f t="shared" si="0"/>
        <v>2</v>
      </c>
      <c r="D10">
        <f t="shared" si="1"/>
        <v>4</v>
      </c>
    </row>
    <row r="11" spans="1:4" x14ac:dyDescent="0.3">
      <c r="A11">
        <v>13</v>
      </c>
      <c r="B11">
        <v>20</v>
      </c>
      <c r="C11">
        <f t="shared" si="0"/>
        <v>-7</v>
      </c>
      <c r="D11">
        <f t="shared" si="1"/>
        <v>49</v>
      </c>
    </row>
    <row r="12" spans="1:4" x14ac:dyDescent="0.3">
      <c r="A12">
        <v>11</v>
      </c>
      <c r="B12">
        <v>19</v>
      </c>
      <c r="C12">
        <f t="shared" si="0"/>
        <v>-8</v>
      </c>
      <c r="D12">
        <f t="shared" si="1"/>
        <v>64</v>
      </c>
    </row>
    <row r="13" spans="1:4" x14ac:dyDescent="0.3">
      <c r="A13">
        <v>14</v>
      </c>
      <c r="B13">
        <v>9</v>
      </c>
      <c r="C13">
        <f t="shared" si="0"/>
        <v>5</v>
      </c>
      <c r="D13">
        <f t="shared" si="1"/>
        <v>25</v>
      </c>
    </row>
    <row r="14" spans="1:4" x14ac:dyDescent="0.3">
      <c r="A14">
        <v>18</v>
      </c>
      <c r="B14">
        <v>13</v>
      </c>
      <c r="C14">
        <f t="shared" si="0"/>
        <v>5</v>
      </c>
      <c r="D14">
        <f t="shared" si="1"/>
        <v>25</v>
      </c>
    </row>
    <row r="15" spans="1:4" x14ac:dyDescent="0.3">
      <c r="A15">
        <v>8</v>
      </c>
      <c r="B15">
        <v>10</v>
      </c>
      <c r="C15">
        <f t="shared" si="0"/>
        <v>-2</v>
      </c>
      <c r="D15">
        <f t="shared" si="1"/>
        <v>4</v>
      </c>
    </row>
    <row r="16" spans="1:4" x14ac:dyDescent="0.3">
      <c r="A16">
        <v>20</v>
      </c>
      <c r="B16">
        <v>18</v>
      </c>
      <c r="C16">
        <f t="shared" si="0"/>
        <v>2</v>
      </c>
      <c r="D16">
        <f t="shared" si="1"/>
        <v>4</v>
      </c>
    </row>
    <row r="17" spans="1:4" x14ac:dyDescent="0.3">
      <c r="A17">
        <v>1</v>
      </c>
      <c r="B17">
        <v>1</v>
      </c>
      <c r="C17">
        <f t="shared" si="0"/>
        <v>0</v>
      </c>
      <c r="D17">
        <f t="shared" si="1"/>
        <v>0</v>
      </c>
    </row>
    <row r="18" spans="1:4" x14ac:dyDescent="0.3">
      <c r="A18">
        <v>15</v>
      </c>
      <c r="B18">
        <v>17</v>
      </c>
      <c r="C18">
        <f t="shared" si="0"/>
        <v>-2</v>
      </c>
      <c r="D18">
        <f t="shared" si="1"/>
        <v>4</v>
      </c>
    </row>
    <row r="19" spans="1:4" x14ac:dyDescent="0.3">
      <c r="A19">
        <v>2</v>
      </c>
      <c r="B19">
        <v>2</v>
      </c>
      <c r="C19">
        <f t="shared" si="0"/>
        <v>0</v>
      </c>
      <c r="D19">
        <f t="shared" si="1"/>
        <v>0</v>
      </c>
    </row>
    <row r="20" spans="1:4" x14ac:dyDescent="0.3">
      <c r="A20">
        <v>4</v>
      </c>
      <c r="B20">
        <v>5</v>
      </c>
      <c r="C20">
        <f t="shared" si="0"/>
        <v>-1</v>
      </c>
      <c r="D20">
        <f t="shared" si="1"/>
        <v>1</v>
      </c>
    </row>
    <row r="21" spans="1:4" x14ac:dyDescent="0.3">
      <c r="A21">
        <v>3</v>
      </c>
      <c r="B21">
        <v>3</v>
      </c>
      <c r="C21">
        <f t="shared" si="0"/>
        <v>0</v>
      </c>
      <c r="D21">
        <f t="shared" si="1"/>
        <v>0</v>
      </c>
    </row>
    <row r="22" spans="1:4" x14ac:dyDescent="0.3">
      <c r="C22" t="s">
        <v>157</v>
      </c>
      <c r="D22">
        <f>SUM(D2:D21)</f>
        <v>216</v>
      </c>
    </row>
    <row r="23" spans="1:4" x14ac:dyDescent="0.3">
      <c r="C23" t="s">
        <v>165</v>
      </c>
      <c r="D23">
        <f>1-((6*D22)/(20*((20^2)-1)))</f>
        <v>0.837593984962406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K12" sqref="K12"/>
    </sheetView>
  </sheetViews>
  <sheetFormatPr defaultRowHeight="14.4" x14ac:dyDescent="0.3"/>
  <cols>
    <col min="1" max="1" width="12.33203125" style="2" bestFit="1" customWidth="1"/>
    <col min="2" max="2" width="18.5546875" style="2" bestFit="1" customWidth="1"/>
    <col min="3" max="5" width="0" style="2" hidden="1" customWidth="1"/>
    <col min="6" max="6" width="9.109375" style="2" customWidth="1"/>
    <col min="7" max="9" width="8.88671875" style="2"/>
    <col min="10" max="10" width="16" style="2" bestFit="1" customWidth="1"/>
    <col min="11" max="16384" width="8.88671875" style="2"/>
  </cols>
  <sheetData>
    <row r="1" spans="1:11" ht="15" thickBot="1" x14ac:dyDescent="0.35">
      <c r="A1" s="13" t="s">
        <v>142</v>
      </c>
      <c r="B1" s="14" t="s">
        <v>146</v>
      </c>
      <c r="C1" s="15" t="s">
        <v>166</v>
      </c>
      <c r="D1" s="15" t="s">
        <v>167</v>
      </c>
      <c r="E1" s="15"/>
      <c r="F1" s="16" t="s">
        <v>168</v>
      </c>
      <c r="G1" s="16" t="s">
        <v>169</v>
      </c>
      <c r="H1" s="16" t="s">
        <v>172</v>
      </c>
      <c r="I1" s="17" t="s">
        <v>173</v>
      </c>
      <c r="J1" s="9"/>
      <c r="K1" s="9"/>
    </row>
    <row r="2" spans="1:11" x14ac:dyDescent="0.3">
      <c r="A2" s="18">
        <v>1</v>
      </c>
      <c r="B2" s="19">
        <v>1</v>
      </c>
      <c r="C2" s="20">
        <v>11</v>
      </c>
      <c r="D2" s="20">
        <v>9</v>
      </c>
      <c r="E2" s="20"/>
      <c r="F2" s="21">
        <v>19</v>
      </c>
      <c r="G2" s="21">
        <v>0</v>
      </c>
      <c r="H2" s="21">
        <f t="shared" ref="H2:H21" si="0">E2+G2</f>
        <v>0</v>
      </c>
      <c r="I2" s="22">
        <f>H2-H3</f>
        <v>0</v>
      </c>
      <c r="J2" s="9"/>
      <c r="K2" s="9"/>
    </row>
    <row r="3" spans="1:11" x14ac:dyDescent="0.3">
      <c r="A3" s="23">
        <v>2</v>
      </c>
      <c r="B3" s="11">
        <v>2</v>
      </c>
      <c r="C3" s="10">
        <v>14</v>
      </c>
      <c r="D3" s="10">
        <v>13</v>
      </c>
      <c r="E3" s="10"/>
      <c r="F3" s="12">
        <v>18</v>
      </c>
      <c r="G3" s="12">
        <v>0</v>
      </c>
      <c r="H3" s="12">
        <f t="shared" si="0"/>
        <v>0</v>
      </c>
      <c r="I3" s="24">
        <f t="shared" ref="I3:I21" si="1">H3-H4</f>
        <v>0</v>
      </c>
      <c r="J3" s="9"/>
      <c r="K3" s="9"/>
    </row>
    <row r="4" spans="1:11" x14ac:dyDescent="0.3">
      <c r="A4" s="23">
        <v>3</v>
      </c>
      <c r="B4" s="11">
        <v>3</v>
      </c>
      <c r="C4" s="10">
        <v>4</v>
      </c>
      <c r="D4" s="10">
        <v>5</v>
      </c>
      <c r="E4" s="10"/>
      <c r="F4" s="12">
        <v>17</v>
      </c>
      <c r="G4" s="12">
        <v>0</v>
      </c>
      <c r="H4" s="12">
        <f t="shared" si="0"/>
        <v>0</v>
      </c>
      <c r="I4" s="24">
        <f t="shared" si="1"/>
        <v>-1</v>
      </c>
      <c r="J4" s="9"/>
      <c r="K4" s="9"/>
    </row>
    <row r="5" spans="1:11" x14ac:dyDescent="0.3">
      <c r="A5" s="23">
        <v>4</v>
      </c>
      <c r="B5" s="11">
        <v>5</v>
      </c>
      <c r="C5" s="10">
        <v>3</v>
      </c>
      <c r="D5" s="10">
        <v>4</v>
      </c>
      <c r="E5" s="10"/>
      <c r="F5" s="12">
        <v>15</v>
      </c>
      <c r="G5" s="12">
        <v>1</v>
      </c>
      <c r="H5" s="12">
        <f t="shared" si="0"/>
        <v>1</v>
      </c>
      <c r="I5" s="24">
        <f t="shared" si="1"/>
        <v>0</v>
      </c>
      <c r="J5" s="9"/>
      <c r="K5" s="9"/>
    </row>
    <row r="6" spans="1:11" x14ac:dyDescent="0.3">
      <c r="A6" s="23">
        <v>5</v>
      </c>
      <c r="B6" s="11">
        <v>6</v>
      </c>
      <c r="C6" s="10">
        <v>10</v>
      </c>
      <c r="D6" s="10">
        <v>10</v>
      </c>
      <c r="E6" s="10"/>
      <c r="F6" s="12">
        <v>14</v>
      </c>
      <c r="G6" s="12">
        <v>1</v>
      </c>
      <c r="H6" s="12">
        <f t="shared" si="0"/>
        <v>1</v>
      </c>
      <c r="I6" s="24">
        <f t="shared" si="1"/>
        <v>1</v>
      </c>
      <c r="J6" s="9"/>
      <c r="K6" s="9"/>
    </row>
    <row r="7" spans="1:11" x14ac:dyDescent="0.3">
      <c r="A7" s="23">
        <v>6</v>
      </c>
      <c r="B7" s="11">
        <v>4</v>
      </c>
      <c r="C7" s="10">
        <v>6</v>
      </c>
      <c r="D7" s="10">
        <v>6</v>
      </c>
      <c r="E7" s="10"/>
      <c r="F7" s="12">
        <v>14</v>
      </c>
      <c r="G7" s="12">
        <v>0</v>
      </c>
      <c r="H7" s="12">
        <f t="shared" si="0"/>
        <v>0</v>
      </c>
      <c r="I7" s="24">
        <f t="shared" si="1"/>
        <v>0</v>
      </c>
      <c r="J7" s="9"/>
      <c r="K7" s="9"/>
    </row>
    <row r="8" spans="1:11" x14ac:dyDescent="0.3">
      <c r="A8" s="23">
        <v>7</v>
      </c>
      <c r="B8" s="11">
        <v>7</v>
      </c>
      <c r="C8" s="10">
        <v>1</v>
      </c>
      <c r="D8" s="10">
        <v>4</v>
      </c>
      <c r="E8" s="10"/>
      <c r="F8" s="12">
        <v>13</v>
      </c>
      <c r="G8" s="12">
        <v>0</v>
      </c>
      <c r="H8" s="12">
        <f t="shared" si="0"/>
        <v>0</v>
      </c>
      <c r="I8" s="24">
        <f t="shared" si="1"/>
        <v>-2</v>
      </c>
      <c r="J8" s="9">
        <f>(F22-G22)/J9</f>
        <v>0.68947368421052635</v>
      </c>
      <c r="K8" s="9" t="s">
        <v>170</v>
      </c>
    </row>
    <row r="9" spans="1:11" x14ac:dyDescent="0.3">
      <c r="A9" s="23">
        <v>8</v>
      </c>
      <c r="B9" s="11">
        <v>10</v>
      </c>
      <c r="C9" s="10">
        <v>8</v>
      </c>
      <c r="D9" s="10">
        <v>9</v>
      </c>
      <c r="E9" s="10"/>
      <c r="F9" s="12">
        <v>10</v>
      </c>
      <c r="G9" s="12">
        <v>2</v>
      </c>
      <c r="H9" s="12">
        <f t="shared" si="0"/>
        <v>2</v>
      </c>
      <c r="I9" s="24">
        <f t="shared" si="1"/>
        <v>1</v>
      </c>
      <c r="J9" s="9">
        <f>20*(20-1)/2</f>
        <v>190</v>
      </c>
      <c r="K9" s="9" t="s">
        <v>171</v>
      </c>
    </row>
    <row r="10" spans="1:11" x14ac:dyDescent="0.3">
      <c r="A10" s="23">
        <v>9</v>
      </c>
      <c r="B10" s="11">
        <v>11</v>
      </c>
      <c r="C10" s="10">
        <v>6</v>
      </c>
      <c r="D10" s="10">
        <v>7</v>
      </c>
      <c r="E10" s="10"/>
      <c r="F10" s="12">
        <v>9</v>
      </c>
      <c r="G10" s="12">
        <v>1</v>
      </c>
      <c r="H10" s="12">
        <f t="shared" si="0"/>
        <v>1</v>
      </c>
      <c r="I10" s="24">
        <f t="shared" si="1"/>
        <v>1</v>
      </c>
      <c r="J10" s="9"/>
      <c r="K10" s="9"/>
    </row>
    <row r="11" spans="1:11" x14ac:dyDescent="0.3">
      <c r="A11" s="23">
        <v>10</v>
      </c>
      <c r="B11" s="11">
        <v>8</v>
      </c>
      <c r="C11" s="10">
        <v>4</v>
      </c>
      <c r="D11" s="10">
        <v>0</v>
      </c>
      <c r="E11" s="10"/>
      <c r="F11" s="12">
        <v>10</v>
      </c>
      <c r="G11" s="12">
        <v>0</v>
      </c>
      <c r="H11" s="12">
        <f t="shared" si="0"/>
        <v>0</v>
      </c>
      <c r="I11" s="24">
        <f t="shared" si="1"/>
        <v>-8</v>
      </c>
      <c r="J11" s="9"/>
      <c r="K11" s="9"/>
    </row>
    <row r="12" spans="1:11" x14ac:dyDescent="0.3">
      <c r="A12" s="23">
        <v>11</v>
      </c>
      <c r="B12" s="11">
        <v>19</v>
      </c>
      <c r="C12" s="10">
        <v>4</v>
      </c>
      <c r="D12" s="10">
        <v>0</v>
      </c>
      <c r="E12" s="10"/>
      <c r="F12" s="12">
        <v>1</v>
      </c>
      <c r="G12" s="12">
        <v>8</v>
      </c>
      <c r="H12" s="12">
        <f t="shared" si="0"/>
        <v>8</v>
      </c>
      <c r="I12" s="24">
        <f t="shared" si="1"/>
        <v>7</v>
      </c>
      <c r="J12" s="9"/>
      <c r="K12" s="9"/>
    </row>
    <row r="13" spans="1:11" x14ac:dyDescent="0.3">
      <c r="A13" s="23">
        <v>12</v>
      </c>
      <c r="B13" s="11">
        <v>12</v>
      </c>
      <c r="C13" s="10">
        <v>3</v>
      </c>
      <c r="D13" s="10">
        <v>4</v>
      </c>
      <c r="E13" s="10"/>
      <c r="F13" s="12">
        <v>7</v>
      </c>
      <c r="G13" s="12">
        <v>1</v>
      </c>
      <c r="H13" s="12">
        <f t="shared" si="0"/>
        <v>1</v>
      </c>
      <c r="I13" s="24">
        <f t="shared" si="1"/>
        <v>-6</v>
      </c>
      <c r="J13" s="9"/>
      <c r="K13" s="9"/>
    </row>
    <row r="14" spans="1:11" x14ac:dyDescent="0.3">
      <c r="A14" s="23">
        <v>13</v>
      </c>
      <c r="B14" s="11">
        <v>20</v>
      </c>
      <c r="C14" s="10">
        <v>1</v>
      </c>
      <c r="D14" s="10">
        <v>2</v>
      </c>
      <c r="E14" s="10"/>
      <c r="F14" s="12">
        <v>0</v>
      </c>
      <c r="G14" s="12">
        <v>7</v>
      </c>
      <c r="H14" s="12">
        <f t="shared" si="0"/>
        <v>7</v>
      </c>
      <c r="I14" s="24">
        <f t="shared" si="1"/>
        <v>7</v>
      </c>
      <c r="J14" s="9"/>
      <c r="K14" s="9"/>
    </row>
    <row r="15" spans="1:11" x14ac:dyDescent="0.3">
      <c r="A15" s="23">
        <v>14</v>
      </c>
      <c r="B15" s="11">
        <v>9</v>
      </c>
      <c r="C15" s="10">
        <v>2</v>
      </c>
      <c r="D15" s="10">
        <v>2</v>
      </c>
      <c r="E15" s="10"/>
      <c r="F15" s="12">
        <v>6</v>
      </c>
      <c r="G15" s="12">
        <v>0</v>
      </c>
      <c r="H15" s="12">
        <f t="shared" si="0"/>
        <v>0</v>
      </c>
      <c r="I15" s="24">
        <f t="shared" si="1"/>
        <v>-4</v>
      </c>
      <c r="J15" s="9"/>
      <c r="K15" s="9"/>
    </row>
    <row r="16" spans="1:11" x14ac:dyDescent="0.3">
      <c r="A16" s="23">
        <v>15</v>
      </c>
      <c r="B16" s="11">
        <v>17</v>
      </c>
      <c r="C16" s="10">
        <v>0</v>
      </c>
      <c r="D16" s="10">
        <v>0</v>
      </c>
      <c r="E16" s="10"/>
      <c r="F16" s="12">
        <v>1</v>
      </c>
      <c r="G16" s="12">
        <v>4</v>
      </c>
      <c r="H16" s="12">
        <f t="shared" si="0"/>
        <v>4</v>
      </c>
      <c r="I16" s="24">
        <f t="shared" si="1"/>
        <v>2</v>
      </c>
      <c r="J16" s="9"/>
      <c r="K16" s="9"/>
    </row>
    <row r="17" spans="1:11" x14ac:dyDescent="0.3">
      <c r="A17" s="23">
        <v>16</v>
      </c>
      <c r="B17" s="11">
        <v>15</v>
      </c>
      <c r="C17" s="10">
        <v>4</v>
      </c>
      <c r="D17" s="10">
        <v>4</v>
      </c>
      <c r="E17" s="10"/>
      <c r="F17" s="12">
        <v>2</v>
      </c>
      <c r="G17" s="12">
        <v>2</v>
      </c>
      <c r="H17" s="12">
        <f t="shared" si="0"/>
        <v>2</v>
      </c>
      <c r="I17" s="24">
        <f t="shared" si="1"/>
        <v>0</v>
      </c>
      <c r="J17" s="9"/>
      <c r="K17" s="9"/>
    </row>
    <row r="18" spans="1:11" x14ac:dyDescent="0.3">
      <c r="A18" s="23">
        <v>17</v>
      </c>
      <c r="B18" s="11">
        <v>16</v>
      </c>
      <c r="C18" s="10">
        <v>0</v>
      </c>
      <c r="D18" s="10">
        <v>0</v>
      </c>
      <c r="E18" s="10"/>
      <c r="F18" s="12">
        <v>1</v>
      </c>
      <c r="G18" s="12">
        <v>2</v>
      </c>
      <c r="H18" s="12">
        <f t="shared" si="0"/>
        <v>2</v>
      </c>
      <c r="I18" s="24">
        <f t="shared" si="1"/>
        <v>2</v>
      </c>
      <c r="J18" s="9"/>
      <c r="K18" s="9"/>
    </row>
    <row r="19" spans="1:11" x14ac:dyDescent="0.3">
      <c r="A19" s="23">
        <v>18</v>
      </c>
      <c r="B19" s="11">
        <v>13</v>
      </c>
      <c r="C19" s="10">
        <v>2</v>
      </c>
      <c r="D19" s="10">
        <v>2</v>
      </c>
      <c r="E19" s="10"/>
      <c r="F19" s="12">
        <v>2</v>
      </c>
      <c r="G19" s="12">
        <v>0</v>
      </c>
      <c r="H19" s="12">
        <f t="shared" si="0"/>
        <v>0</v>
      </c>
      <c r="I19" s="24">
        <f t="shared" si="1"/>
        <v>0</v>
      </c>
      <c r="J19" s="9"/>
      <c r="K19" s="9"/>
    </row>
    <row r="20" spans="1:11" x14ac:dyDescent="0.3">
      <c r="A20" s="23">
        <v>19</v>
      </c>
      <c r="B20" s="11">
        <v>14</v>
      </c>
      <c r="C20" s="10">
        <v>0</v>
      </c>
      <c r="D20" s="10">
        <v>0</v>
      </c>
      <c r="E20" s="10"/>
      <c r="F20" s="12">
        <v>1</v>
      </c>
      <c r="G20" s="12">
        <v>0</v>
      </c>
      <c r="H20" s="12">
        <f t="shared" si="0"/>
        <v>0</v>
      </c>
      <c r="I20" s="24">
        <f t="shared" si="1"/>
        <v>0</v>
      </c>
      <c r="J20" s="9"/>
      <c r="K20" s="9"/>
    </row>
    <row r="21" spans="1:11" ht="15" thickBot="1" x14ac:dyDescent="0.35">
      <c r="A21" s="25">
        <v>20</v>
      </c>
      <c r="B21" s="26">
        <v>18</v>
      </c>
      <c r="C21" s="27">
        <v>0</v>
      </c>
      <c r="D21" s="27">
        <v>0</v>
      </c>
      <c r="E21" s="27"/>
      <c r="F21" s="28">
        <v>0</v>
      </c>
      <c r="G21" s="28">
        <v>0</v>
      </c>
      <c r="H21" s="28">
        <f t="shared" si="0"/>
        <v>0</v>
      </c>
      <c r="I21" s="29">
        <f t="shared" si="1"/>
        <v>0</v>
      </c>
      <c r="J21" s="9"/>
      <c r="K21" s="9"/>
    </row>
    <row r="22" spans="1:11" x14ac:dyDescent="0.3">
      <c r="F22" s="9">
        <f>SUM(F2:F21)</f>
        <v>160</v>
      </c>
      <c r="G22" s="9">
        <f>SUM(G2:G21)</f>
        <v>29</v>
      </c>
      <c r="H22" s="9"/>
      <c r="I22" s="9"/>
      <c r="J22" s="9"/>
      <c r="K22" s="9"/>
    </row>
    <row r="23" spans="1:11" x14ac:dyDescent="0.3">
      <c r="F23" s="9" t="s">
        <v>174</v>
      </c>
      <c r="G23" s="9" t="s">
        <v>175</v>
      </c>
      <c r="H23" s="9"/>
      <c r="I23" s="9"/>
      <c r="J23" s="9"/>
      <c r="K23" s="9"/>
    </row>
  </sheetData>
  <sortState ref="A2:B2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Data</vt:lpstr>
      <vt:lpstr>Dich</vt:lpstr>
      <vt:lpstr>Kont</vt:lpstr>
      <vt:lpstr>Hárok3</vt:lpstr>
      <vt:lpstr>r</vt:lpstr>
      <vt:lpstr>rho spear</vt:lpstr>
      <vt:lpstr>tau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KG</dc:creator>
  <cp:lastModifiedBy>Daniel Filo</cp:lastModifiedBy>
  <dcterms:created xsi:type="dcterms:W3CDTF">2017-03-13T10:20:14Z</dcterms:created>
  <dcterms:modified xsi:type="dcterms:W3CDTF">2017-04-10T18:06:44Z</dcterms:modified>
</cp:coreProperties>
</file>