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\Desktop\"/>
    </mc:Choice>
  </mc:AlternateContent>
  <bookViews>
    <workbookView xWindow="0" yWindow="0" windowWidth="15345" windowHeight="4755" activeTab="3"/>
  </bookViews>
  <sheets>
    <sheet name="List1" sheetId="1" r:id="rId1"/>
    <sheet name="List2" sheetId="2" r:id="rId2"/>
    <sheet name="List3" sheetId="3" r:id="rId3"/>
    <sheet name="List4" sheetId="4" r:id="rId4"/>
    <sheet name="List5" sheetId="5" r:id="rId5"/>
    <sheet name="List6" sheetId="6" r:id="rId6"/>
  </sheets>
  <externalReferences>
    <externalReference r:id="rId7"/>
  </externalReferences>
  <calcPr calcId="152511"/>
  <pivotCaches>
    <pivotCache cacheId="0" r:id="rId8"/>
  </pivotCaches>
</workbook>
</file>

<file path=xl/calcChain.xml><?xml version="1.0" encoding="utf-8"?>
<calcChain xmlns="http://schemas.openxmlformats.org/spreadsheetml/2006/main">
  <c r="H6" i="6" l="1"/>
  <c r="C22" i="6"/>
  <c r="D22" i="6"/>
  <c r="F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1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" i="6"/>
  <c r="C21" i="5"/>
  <c r="D21" i="5" s="1"/>
  <c r="C20" i="5"/>
  <c r="D20" i="5" s="1"/>
  <c r="C19" i="5"/>
  <c r="D19" i="5" s="1"/>
  <c r="C18" i="5"/>
  <c r="D18" i="5" s="1"/>
  <c r="C17" i="5"/>
  <c r="D17" i="5" s="1"/>
  <c r="C16" i="5"/>
  <c r="D16" i="5" s="1"/>
  <c r="C15" i="5"/>
  <c r="D15" i="5" s="1"/>
  <c r="C14" i="5"/>
  <c r="D14" i="5" s="1"/>
  <c r="C13" i="5"/>
  <c r="D13" i="5" s="1"/>
  <c r="C12" i="5"/>
  <c r="D12" i="5" s="1"/>
  <c r="C11" i="5"/>
  <c r="D11" i="5" s="1"/>
  <c r="C10" i="5"/>
  <c r="D10" i="5" s="1"/>
  <c r="C9" i="5"/>
  <c r="D9" i="5" s="1"/>
  <c r="C8" i="5"/>
  <c r="D8" i="5" s="1"/>
  <c r="C7" i="5"/>
  <c r="D7" i="5" s="1"/>
  <c r="C6" i="5"/>
  <c r="D6" i="5" s="1"/>
  <c r="C5" i="5"/>
  <c r="D5" i="5" s="1"/>
  <c r="C4" i="5"/>
  <c r="D4" i="5" s="1"/>
  <c r="C3" i="5"/>
  <c r="D3" i="5" s="1"/>
  <c r="C2" i="5"/>
  <c r="D2" i="5" s="1"/>
  <c r="F25" i="2"/>
  <c r="D22" i="5" l="1"/>
  <c r="G22" i="5" s="1"/>
  <c r="C16" i="2"/>
  <c r="C21" i="2" s="1"/>
  <c r="B16" i="2"/>
  <c r="B21" i="2" s="1"/>
  <c r="C15" i="2"/>
  <c r="C20" i="2" s="1"/>
  <c r="B15" i="2"/>
  <c r="B20" i="2" s="1"/>
  <c r="F22" i="2" l="1"/>
  <c r="B23" i="2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" i="1"/>
  <c r="H2" i="1" s="1"/>
  <c r="D3" i="1"/>
  <c r="E3" i="1" s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" i="1"/>
  <c r="E2" i="1" s="1"/>
  <c r="F27" i="2" l="1"/>
  <c r="F24" i="2"/>
  <c r="F26" i="2" s="1"/>
</calcChain>
</file>

<file path=xl/sharedStrings.xml><?xml version="1.0" encoding="utf-8"?>
<sst xmlns="http://schemas.openxmlformats.org/spreadsheetml/2006/main" count="125" uniqueCount="54">
  <si>
    <t>Mestá</t>
  </si>
  <si>
    <t>Rand</t>
  </si>
  <si>
    <t>Počet ob. 2016</t>
  </si>
  <si>
    <t>Poradie 2016</t>
  </si>
  <si>
    <t>Kategória 2016</t>
  </si>
  <si>
    <t>Počet ob. 2016 odhad</t>
  </si>
  <si>
    <t>Poradie 2016 odhad</t>
  </si>
  <si>
    <t>Kategória 2016 odhad</t>
  </si>
  <si>
    <t>Martin</t>
  </si>
  <si>
    <t>veľké mesto</t>
  </si>
  <si>
    <t>Banská Bystrica</t>
  </si>
  <si>
    <t>Spišská Nová Ves</t>
  </si>
  <si>
    <t>malé mesto</t>
  </si>
  <si>
    <t>Komárno</t>
  </si>
  <si>
    <t>Trnava</t>
  </si>
  <si>
    <t>Zvolen</t>
  </si>
  <si>
    <t>Levice</t>
  </si>
  <si>
    <t>Nitra</t>
  </si>
  <si>
    <t>Poprad</t>
  </si>
  <si>
    <t>Považská Bystrica</t>
  </si>
  <si>
    <t>Prievidza</t>
  </si>
  <si>
    <t>Michalovce</t>
  </si>
  <si>
    <t>Humenné</t>
  </si>
  <si>
    <t>Trenčín</t>
  </si>
  <si>
    <t>Bardejov</t>
  </si>
  <si>
    <t>Bratislava</t>
  </si>
  <si>
    <t>Nové Zámky</t>
  </si>
  <si>
    <t>Košice</t>
  </si>
  <si>
    <t>Žilina</t>
  </si>
  <si>
    <t>Prešov</t>
  </si>
  <si>
    <t>Počet z Kategória 2016</t>
  </si>
  <si>
    <t>Menovky stĺpcov</t>
  </si>
  <si>
    <t>Menovky riadkov</t>
  </si>
  <si>
    <t>Celkový súčet</t>
  </si>
  <si>
    <t>n</t>
  </si>
  <si>
    <t>m</t>
  </si>
  <si>
    <t>r</t>
  </si>
  <si>
    <t>s</t>
  </si>
  <si>
    <t>chi2</t>
  </si>
  <si>
    <t>c=</t>
  </si>
  <si>
    <t>Cmax=</t>
  </si>
  <si>
    <t>Ckor=</t>
  </si>
  <si>
    <t>V=</t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</si>
  <si>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j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</si>
  <si>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j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</si>
  <si>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r</t>
    </r>
    <r>
      <rPr>
        <vertAlign val="subscript"/>
        <sz val="11"/>
        <color theme="1"/>
        <rFont val="Calibri"/>
        <family val="2"/>
        <charset val="238"/>
        <scheme val="minor"/>
      </rPr>
      <t>s =</t>
    </r>
  </si>
  <si>
    <t>tk</t>
  </si>
  <si>
    <t>diskordancie</t>
  </si>
  <si>
    <t>konkordacie</t>
  </si>
  <si>
    <t>k+d</t>
  </si>
  <si>
    <t>oprava du</t>
  </si>
  <si>
    <t>P</t>
  </si>
  <si>
    <t>Q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</si>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</sst>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3" fontId="0" fillId="0" borderId="1" xfId="0" applyNumberFormat="1" applyBorder="1"/>
  </cellXfs>
  <cellStyles count="2">
    <cellStyle name="Normal_pohyb2001x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459951881014873"/>
          <c:y val="0.19480351414406535"/>
          <c:w val="0.50948534558180159"/>
          <c:h val="0.68921660834062359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[1]r!$B$1</c:f>
              <c:strCache>
                <c:ptCount val="1"/>
                <c:pt idx="0">
                  <c:v>Počet ob. 2016 odhad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[1]r!$A$2:$A$21</c:f>
              <c:numCache>
                <c:formatCode>General</c:formatCode>
                <c:ptCount val="20"/>
                <c:pt idx="0">
                  <c:v>55332</c:v>
                </c:pt>
                <c:pt idx="1">
                  <c:v>78635</c:v>
                </c:pt>
                <c:pt idx="2">
                  <c:v>37472</c:v>
                </c:pt>
                <c:pt idx="3">
                  <c:v>34190</c:v>
                </c:pt>
                <c:pt idx="4">
                  <c:v>65536</c:v>
                </c:pt>
                <c:pt idx="5">
                  <c:v>42688</c:v>
                </c:pt>
                <c:pt idx="6">
                  <c:v>33548</c:v>
                </c:pt>
                <c:pt idx="7">
                  <c:v>77374</c:v>
                </c:pt>
                <c:pt idx="8">
                  <c:v>51750</c:v>
                </c:pt>
                <c:pt idx="9">
                  <c:v>40075</c:v>
                </c:pt>
                <c:pt idx="10">
                  <c:v>46830</c:v>
                </c:pt>
                <c:pt idx="11">
                  <c:v>39351</c:v>
                </c:pt>
                <c:pt idx="12">
                  <c:v>33660</c:v>
                </c:pt>
                <c:pt idx="13">
                  <c:v>55593</c:v>
                </c:pt>
                <c:pt idx="14">
                  <c:v>32699</c:v>
                </c:pt>
                <c:pt idx="15">
                  <c:v>425923</c:v>
                </c:pt>
                <c:pt idx="16">
                  <c:v>38486</c:v>
                </c:pt>
                <c:pt idx="17">
                  <c:v>239141</c:v>
                </c:pt>
                <c:pt idx="18">
                  <c:v>81041</c:v>
                </c:pt>
                <c:pt idx="19">
                  <c:v>89618</c:v>
                </c:pt>
              </c:numCache>
            </c:numRef>
          </c:xVal>
          <c:yVal>
            <c:numRef>
              <c:f>[1]r!$B$2:$B$21</c:f>
              <c:numCache>
                <c:formatCode>General</c:formatCode>
                <c:ptCount val="20"/>
                <c:pt idx="0">
                  <c:v>42156</c:v>
                </c:pt>
                <c:pt idx="1">
                  <c:v>53826</c:v>
                </c:pt>
                <c:pt idx="2">
                  <c:v>30597</c:v>
                </c:pt>
                <c:pt idx="3">
                  <c:v>31258</c:v>
                </c:pt>
                <c:pt idx="4">
                  <c:v>42632</c:v>
                </c:pt>
                <c:pt idx="5">
                  <c:v>35122</c:v>
                </c:pt>
                <c:pt idx="6">
                  <c:v>31420</c:v>
                </c:pt>
                <c:pt idx="7">
                  <c:v>49762</c:v>
                </c:pt>
                <c:pt idx="8">
                  <c:v>46712</c:v>
                </c:pt>
                <c:pt idx="9">
                  <c:v>21854</c:v>
                </c:pt>
                <c:pt idx="10">
                  <c:v>25123</c:v>
                </c:pt>
                <c:pt idx="11">
                  <c:v>31254</c:v>
                </c:pt>
                <c:pt idx="12">
                  <c:v>19412</c:v>
                </c:pt>
                <c:pt idx="13">
                  <c:v>29542</c:v>
                </c:pt>
                <c:pt idx="14">
                  <c:v>35145</c:v>
                </c:pt>
                <c:pt idx="15">
                  <c:v>100000</c:v>
                </c:pt>
                <c:pt idx="16">
                  <c:v>30421</c:v>
                </c:pt>
                <c:pt idx="17">
                  <c:v>76521</c:v>
                </c:pt>
                <c:pt idx="18">
                  <c:v>40126</c:v>
                </c:pt>
                <c:pt idx="19">
                  <c:v>54186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270168"/>
        <c:axId val="283269776"/>
      </c:scatterChart>
      <c:valAx>
        <c:axId val="283270168"/>
        <c:scaling>
          <c:orientation val="minMax"/>
          <c:max val="100000"/>
        </c:scaling>
        <c:delete val="0"/>
        <c:axPos val="b"/>
        <c:numFmt formatCode="General" sourceLinked="1"/>
        <c:majorTickMark val="out"/>
        <c:minorTickMark val="none"/>
        <c:tickLblPos val="nextTo"/>
        <c:crossAx val="283269776"/>
        <c:crosses val="autoZero"/>
        <c:crossBetween val="midCat"/>
      </c:valAx>
      <c:valAx>
        <c:axId val="283269776"/>
        <c:scaling>
          <c:orientation val="minMax"/>
          <c:max val="7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32701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</xdr:row>
      <xdr:rowOff>57150</xdr:rowOff>
    </xdr:from>
    <xdr:to>
      <xdr:col>12</xdr:col>
      <xdr:colOff>495300</xdr:colOff>
      <xdr:row>15</xdr:row>
      <xdr:rowOff>133350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/Downloads/Mesta2016-4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  <sheetName val="Kont"/>
      <sheetName val="Dich"/>
      <sheetName val="r"/>
      <sheetName val="rho"/>
      <sheetName val="tau"/>
    </sheetNames>
    <sheetDataSet>
      <sheetData sheetId="0"/>
      <sheetData sheetId="1"/>
      <sheetData sheetId="2"/>
      <sheetData sheetId="3">
        <row r="1">
          <cell r="B1" t="str">
            <v>Počet ob. 2016 odhad</v>
          </cell>
        </row>
        <row r="2">
          <cell r="A2">
            <v>55332</v>
          </cell>
          <cell r="B2">
            <v>42156</v>
          </cell>
        </row>
        <row r="3">
          <cell r="A3">
            <v>78635</v>
          </cell>
          <cell r="B3">
            <v>53826</v>
          </cell>
        </row>
        <row r="4">
          <cell r="A4">
            <v>37472</v>
          </cell>
          <cell r="B4">
            <v>30597</v>
          </cell>
        </row>
        <row r="5">
          <cell r="A5">
            <v>34190</v>
          </cell>
          <cell r="B5">
            <v>31258</v>
          </cell>
        </row>
        <row r="6">
          <cell r="A6">
            <v>65536</v>
          </cell>
          <cell r="B6">
            <v>42632</v>
          </cell>
        </row>
        <row r="7">
          <cell r="A7">
            <v>42688</v>
          </cell>
          <cell r="B7">
            <v>35122</v>
          </cell>
        </row>
        <row r="8">
          <cell r="A8">
            <v>33548</v>
          </cell>
          <cell r="B8">
            <v>31420</v>
          </cell>
        </row>
        <row r="9">
          <cell r="A9">
            <v>77374</v>
          </cell>
          <cell r="B9">
            <v>49762</v>
          </cell>
        </row>
        <row r="10">
          <cell r="A10">
            <v>51750</v>
          </cell>
          <cell r="B10">
            <v>46712</v>
          </cell>
        </row>
        <row r="11">
          <cell r="A11">
            <v>40075</v>
          </cell>
          <cell r="B11">
            <v>21854</v>
          </cell>
        </row>
        <row r="12">
          <cell r="A12">
            <v>46830</v>
          </cell>
          <cell r="B12">
            <v>25123</v>
          </cell>
        </row>
        <row r="13">
          <cell r="A13">
            <v>39351</v>
          </cell>
          <cell r="B13">
            <v>31254</v>
          </cell>
        </row>
        <row r="14">
          <cell r="A14">
            <v>33660</v>
          </cell>
          <cell r="B14">
            <v>19412</v>
          </cell>
        </row>
        <row r="15">
          <cell r="A15">
            <v>55593</v>
          </cell>
          <cell r="B15">
            <v>29542</v>
          </cell>
        </row>
        <row r="16">
          <cell r="A16">
            <v>32699</v>
          </cell>
          <cell r="B16">
            <v>35145</v>
          </cell>
        </row>
        <row r="17">
          <cell r="A17">
            <v>425923</v>
          </cell>
          <cell r="B17">
            <v>100000</v>
          </cell>
        </row>
        <row r="18">
          <cell r="A18">
            <v>38486</v>
          </cell>
          <cell r="B18">
            <v>30421</v>
          </cell>
        </row>
        <row r="19">
          <cell r="A19">
            <v>239141</v>
          </cell>
          <cell r="B19">
            <v>76521</v>
          </cell>
        </row>
        <row r="20">
          <cell r="A20">
            <v>81041</v>
          </cell>
          <cell r="B20">
            <v>40126</v>
          </cell>
        </row>
        <row r="21">
          <cell r="A21">
            <v>89618</v>
          </cell>
          <cell r="B21">
            <v>54186</v>
          </cell>
        </row>
      </sheetData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u/Downloads/Mesta2016-4%20(11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nažment" refreshedDate="42807.583901388891" createdVersion="3" refreshedVersion="3" minRefreshableVersion="3" recordCount="20">
  <cacheSource type="worksheet">
    <worksheetSource ref="A1:B21" sheet="Dich" r:id="rId2"/>
  </cacheSource>
  <cacheFields count="2">
    <cacheField name="Kategória 2016" numFmtId="0">
      <sharedItems count="2">
        <s v="veľké mesto"/>
        <s v="malé mesto"/>
      </sharedItems>
    </cacheField>
    <cacheField name="Kategória 2016 odhad" numFmtId="0">
      <sharedItems count="2">
        <s v="veľké mesto"/>
        <s v="malé mest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</r>
  <r>
    <x v="0"/>
    <x v="0"/>
  </r>
  <r>
    <x v="1"/>
    <x v="1"/>
  </r>
  <r>
    <x v="1"/>
    <x v="1"/>
  </r>
  <r>
    <x v="0"/>
    <x v="0"/>
  </r>
  <r>
    <x v="1"/>
    <x v="1"/>
  </r>
  <r>
    <x v="1"/>
    <x v="1"/>
  </r>
  <r>
    <x v="0"/>
    <x v="0"/>
  </r>
  <r>
    <x v="0"/>
    <x v="0"/>
  </r>
  <r>
    <x v="1"/>
    <x v="1"/>
  </r>
  <r>
    <x v="1"/>
    <x v="1"/>
  </r>
  <r>
    <x v="1"/>
    <x v="1"/>
  </r>
  <r>
    <x v="1"/>
    <x v="1"/>
  </r>
  <r>
    <x v="0"/>
    <x v="1"/>
  </r>
  <r>
    <x v="1"/>
    <x v="0"/>
  </r>
  <r>
    <x v="0"/>
    <x v="0"/>
  </r>
  <r>
    <x v="1"/>
    <x v="1"/>
  </r>
  <r>
    <x v="0"/>
    <x v="0"/>
  </r>
  <r>
    <x v="0"/>
    <x v="0"/>
  </r>
  <r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 1" cacheId="0" applyNumberFormats="0" applyBorderFormats="0" applyFontFormats="0" applyPatternFormats="0" applyAlignmentFormats="0" applyWidthHeightFormats="1" dataCaption="Hodnoty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2">
    <pivotField axis="axisRow" dataField="1" showAll="0">
      <items count="3">
        <item x="1"/>
        <item x="0"/>
        <item t="default"/>
      </items>
    </pivotField>
    <pivotField axis="axisCol" showAll="0">
      <items count="3">
        <item x="1"/>
        <item x="0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Počet z Kategória 2016" fld="0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H28" sqref="H27:H28"/>
    </sheetView>
  </sheetViews>
  <sheetFormatPr defaultRowHeight="15" x14ac:dyDescent="0.25"/>
  <cols>
    <col min="1" max="1" width="16.7109375" customWidth="1"/>
    <col min="2" max="2" width="12.5703125" customWidth="1"/>
    <col min="3" max="5" width="13.5703125" customWidth="1"/>
    <col min="6" max="6" width="19" customWidth="1"/>
    <col min="7" max="7" width="18.28515625" customWidth="1"/>
    <col min="8" max="8" width="19.5703125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s="1" t="s">
        <v>8</v>
      </c>
      <c r="B2" s="1">
        <v>8875422</v>
      </c>
      <c r="C2" s="4">
        <v>55332</v>
      </c>
      <c r="D2" s="1">
        <f>RANK(C2,$C$2:$C$21)</f>
        <v>9</v>
      </c>
      <c r="E2" s="1" t="str">
        <f>IF(D2&lt;11,"veľké mesto","malé mesto")</f>
        <v>veľké mesto</v>
      </c>
      <c r="F2" s="3">
        <v>42156</v>
      </c>
      <c r="G2" s="1">
        <f>RANK(F2,$F$2:$F$21)</f>
        <v>8</v>
      </c>
      <c r="H2" s="1" t="str">
        <f>IF(G2&lt;11,"veľké mesto","malé mesto")</f>
        <v>veľké mesto</v>
      </c>
    </row>
    <row r="3" spans="1:8" x14ac:dyDescent="0.25">
      <c r="A3" s="1" t="s">
        <v>10</v>
      </c>
      <c r="B3" s="1">
        <v>8824728</v>
      </c>
      <c r="C3" s="4">
        <v>78635</v>
      </c>
      <c r="D3" s="1">
        <f t="shared" ref="D3:D21" si="0">RANK(C3,$C$2:$C$21)</f>
        <v>5</v>
      </c>
      <c r="E3" s="1" t="str">
        <f t="shared" ref="E3:E21" si="1">IF(D3&lt;11,"veľké mesto","malé mesto")</f>
        <v>veľké mesto</v>
      </c>
      <c r="F3" s="3">
        <v>53826</v>
      </c>
      <c r="G3" s="1">
        <f t="shared" ref="G3:G21" si="2">RANK(F3,$F$2:$F$21)</f>
        <v>4</v>
      </c>
      <c r="H3" s="1" t="str">
        <f t="shared" ref="H3:H21" si="3">IF(G3&lt;11,"veľké mesto","malé mesto")</f>
        <v>veľké mesto</v>
      </c>
    </row>
    <row r="4" spans="1:8" x14ac:dyDescent="0.25">
      <c r="A4" s="1" t="s">
        <v>11</v>
      </c>
      <c r="B4" s="1">
        <v>8378117</v>
      </c>
      <c r="C4" s="4">
        <v>37472</v>
      </c>
      <c r="D4" s="1">
        <f t="shared" si="0"/>
        <v>16</v>
      </c>
      <c r="E4" s="1" t="str">
        <f t="shared" si="1"/>
        <v>malé mesto</v>
      </c>
      <c r="F4" s="3">
        <v>30597</v>
      </c>
      <c r="G4" s="1">
        <f t="shared" si="2"/>
        <v>15</v>
      </c>
      <c r="H4" s="1" t="str">
        <f t="shared" si="3"/>
        <v>malé mesto</v>
      </c>
    </row>
    <row r="5" spans="1:8" x14ac:dyDescent="0.25">
      <c r="A5" s="1" t="s">
        <v>13</v>
      </c>
      <c r="B5" s="1">
        <v>8123071</v>
      </c>
      <c r="C5" s="4">
        <v>34190</v>
      </c>
      <c r="D5" s="1">
        <f t="shared" si="0"/>
        <v>17</v>
      </c>
      <c r="E5" s="1" t="str">
        <f t="shared" si="1"/>
        <v>malé mesto</v>
      </c>
      <c r="F5" s="3">
        <v>31258</v>
      </c>
      <c r="G5" s="1">
        <f t="shared" si="2"/>
        <v>13</v>
      </c>
      <c r="H5" s="1" t="str">
        <f t="shared" si="3"/>
        <v>malé mesto</v>
      </c>
    </row>
    <row r="6" spans="1:8" x14ac:dyDescent="0.25">
      <c r="A6" s="1" t="s">
        <v>14</v>
      </c>
      <c r="B6" s="1">
        <v>7904541</v>
      </c>
      <c r="C6" s="4">
        <v>65536</v>
      </c>
      <c r="D6" s="1">
        <f t="shared" si="0"/>
        <v>7</v>
      </c>
      <c r="E6" s="1" t="str">
        <f t="shared" si="1"/>
        <v>veľké mesto</v>
      </c>
      <c r="F6" s="3">
        <v>42632</v>
      </c>
      <c r="G6" s="1">
        <f t="shared" si="2"/>
        <v>7</v>
      </c>
      <c r="H6" s="1" t="str">
        <f t="shared" si="3"/>
        <v>veľké mesto</v>
      </c>
    </row>
    <row r="7" spans="1:8" x14ac:dyDescent="0.25">
      <c r="A7" s="1" t="s">
        <v>15</v>
      </c>
      <c r="B7" s="1">
        <v>7896151</v>
      </c>
      <c r="C7" s="4">
        <v>42688</v>
      </c>
      <c r="D7" s="1">
        <f t="shared" si="0"/>
        <v>12</v>
      </c>
      <c r="E7" s="1" t="str">
        <f t="shared" si="1"/>
        <v>malé mesto</v>
      </c>
      <c r="F7" s="3">
        <v>35122</v>
      </c>
      <c r="G7" s="1">
        <f t="shared" si="2"/>
        <v>11</v>
      </c>
      <c r="H7" s="1" t="str">
        <f t="shared" si="3"/>
        <v>malé mesto</v>
      </c>
    </row>
    <row r="8" spans="1:8" x14ac:dyDescent="0.25">
      <c r="A8" s="1" t="s">
        <v>16</v>
      </c>
      <c r="B8" s="1">
        <v>7241891</v>
      </c>
      <c r="C8" s="4">
        <v>33548</v>
      </c>
      <c r="D8" s="1">
        <f t="shared" si="0"/>
        <v>19</v>
      </c>
      <c r="E8" s="1" t="str">
        <f t="shared" si="1"/>
        <v>malé mesto</v>
      </c>
      <c r="F8" s="3">
        <v>31420</v>
      </c>
      <c r="G8" s="1">
        <f t="shared" si="2"/>
        <v>12</v>
      </c>
      <c r="H8" s="1" t="str">
        <f t="shared" si="3"/>
        <v>malé mesto</v>
      </c>
    </row>
    <row r="9" spans="1:8" x14ac:dyDescent="0.25">
      <c r="A9" s="1" t="s">
        <v>17</v>
      </c>
      <c r="B9" s="1">
        <v>7147133</v>
      </c>
      <c r="C9" s="4">
        <v>77374</v>
      </c>
      <c r="D9" s="1">
        <f t="shared" si="0"/>
        <v>6</v>
      </c>
      <c r="E9" s="1" t="str">
        <f t="shared" si="1"/>
        <v>veľké mesto</v>
      </c>
      <c r="F9" s="3">
        <v>49762</v>
      </c>
      <c r="G9" s="1">
        <f t="shared" si="2"/>
        <v>5</v>
      </c>
      <c r="H9" s="1" t="str">
        <f t="shared" si="3"/>
        <v>veľké mesto</v>
      </c>
    </row>
    <row r="10" spans="1:8" x14ac:dyDescent="0.25">
      <c r="A10" s="1" t="s">
        <v>18</v>
      </c>
      <c r="B10" s="1">
        <v>6763090</v>
      </c>
      <c r="C10" s="4">
        <v>51750</v>
      </c>
      <c r="D10" s="1">
        <f t="shared" si="0"/>
        <v>10</v>
      </c>
      <c r="E10" s="1" t="str">
        <f t="shared" si="1"/>
        <v>veľké mesto</v>
      </c>
      <c r="F10" s="3">
        <v>46712</v>
      </c>
      <c r="G10" s="1">
        <f t="shared" si="2"/>
        <v>6</v>
      </c>
      <c r="H10" s="1" t="str">
        <f t="shared" si="3"/>
        <v>veľké mesto</v>
      </c>
    </row>
    <row r="11" spans="1:8" x14ac:dyDescent="0.25">
      <c r="A11" s="1" t="s">
        <v>19</v>
      </c>
      <c r="B11" s="1">
        <v>6114662</v>
      </c>
      <c r="C11" s="4">
        <v>40075</v>
      </c>
      <c r="D11" s="1">
        <f t="shared" si="0"/>
        <v>13</v>
      </c>
      <c r="E11" s="1" t="str">
        <f t="shared" si="1"/>
        <v>malé mesto</v>
      </c>
      <c r="F11" s="3">
        <v>21854</v>
      </c>
      <c r="G11" s="1">
        <f t="shared" si="2"/>
        <v>19</v>
      </c>
      <c r="H11" s="1" t="str">
        <f t="shared" si="3"/>
        <v>malé mesto</v>
      </c>
    </row>
    <row r="12" spans="1:8" x14ac:dyDescent="0.25">
      <c r="A12" s="1" t="s">
        <v>20</v>
      </c>
      <c r="B12" s="1">
        <v>5430903</v>
      </c>
      <c r="C12" s="4">
        <v>46830</v>
      </c>
      <c r="D12" s="1">
        <f t="shared" si="0"/>
        <v>11</v>
      </c>
      <c r="E12" s="1" t="str">
        <f t="shared" si="1"/>
        <v>malé mesto</v>
      </c>
      <c r="F12" s="3">
        <v>25123</v>
      </c>
      <c r="G12" s="1">
        <f t="shared" si="2"/>
        <v>18</v>
      </c>
      <c r="H12" s="1" t="str">
        <f t="shared" si="3"/>
        <v>malé mesto</v>
      </c>
    </row>
    <row r="13" spans="1:8" x14ac:dyDescent="0.25">
      <c r="A13" s="1" t="s">
        <v>21</v>
      </c>
      <c r="B13" s="1">
        <v>5167713</v>
      </c>
      <c r="C13" s="4">
        <v>39351</v>
      </c>
      <c r="D13" s="1">
        <f t="shared" si="0"/>
        <v>14</v>
      </c>
      <c r="E13" s="1" t="str">
        <f t="shared" si="1"/>
        <v>malé mesto</v>
      </c>
      <c r="F13" s="3">
        <v>31254</v>
      </c>
      <c r="G13" s="1">
        <f t="shared" si="2"/>
        <v>14</v>
      </c>
      <c r="H13" s="1" t="str">
        <f t="shared" si="3"/>
        <v>malé mesto</v>
      </c>
    </row>
    <row r="14" spans="1:8" x14ac:dyDescent="0.25">
      <c r="A14" s="1" t="s">
        <v>22</v>
      </c>
      <c r="B14" s="1">
        <v>3659324</v>
      </c>
      <c r="C14" s="4">
        <v>33660</v>
      </c>
      <c r="D14" s="1">
        <f t="shared" si="0"/>
        <v>18</v>
      </c>
      <c r="E14" s="1" t="str">
        <f t="shared" si="1"/>
        <v>malé mesto</v>
      </c>
      <c r="F14" s="3">
        <v>19412</v>
      </c>
      <c r="G14" s="1">
        <f t="shared" si="2"/>
        <v>20</v>
      </c>
      <c r="H14" s="1" t="str">
        <f t="shared" si="3"/>
        <v>malé mesto</v>
      </c>
    </row>
    <row r="15" spans="1:8" x14ac:dyDescent="0.25">
      <c r="A15" s="1" t="s">
        <v>23</v>
      </c>
      <c r="B15" s="1">
        <v>3016294</v>
      </c>
      <c r="C15" s="4">
        <v>55593</v>
      </c>
      <c r="D15" s="1">
        <f t="shared" si="0"/>
        <v>8</v>
      </c>
      <c r="E15" s="1" t="str">
        <f t="shared" si="1"/>
        <v>veľké mesto</v>
      </c>
      <c r="F15" s="3">
        <v>29542</v>
      </c>
      <c r="G15" s="1">
        <f t="shared" si="2"/>
        <v>17</v>
      </c>
      <c r="H15" s="1" t="str">
        <f t="shared" si="3"/>
        <v>malé mesto</v>
      </c>
    </row>
    <row r="16" spans="1:8" x14ac:dyDescent="0.25">
      <c r="A16" s="1" t="s">
        <v>24</v>
      </c>
      <c r="B16" s="1">
        <v>2971593</v>
      </c>
      <c r="C16" s="4">
        <v>32699</v>
      </c>
      <c r="D16" s="1">
        <f t="shared" si="0"/>
        <v>20</v>
      </c>
      <c r="E16" s="1" t="str">
        <f t="shared" si="1"/>
        <v>malé mesto</v>
      </c>
      <c r="F16" s="3">
        <v>35145</v>
      </c>
      <c r="G16" s="1">
        <f t="shared" si="2"/>
        <v>10</v>
      </c>
      <c r="H16" s="1" t="str">
        <f t="shared" si="3"/>
        <v>veľké mesto</v>
      </c>
    </row>
    <row r="17" spans="1:8" x14ac:dyDescent="0.25">
      <c r="A17" s="1" t="s">
        <v>25</v>
      </c>
      <c r="B17" s="1">
        <v>2659218</v>
      </c>
      <c r="C17" s="4">
        <v>425923</v>
      </c>
      <c r="D17" s="1">
        <f t="shared" si="0"/>
        <v>1</v>
      </c>
      <c r="E17" s="1" t="str">
        <f t="shared" si="1"/>
        <v>veľké mesto</v>
      </c>
      <c r="F17" s="3">
        <v>100000</v>
      </c>
      <c r="G17" s="1">
        <f t="shared" si="2"/>
        <v>1</v>
      </c>
      <c r="H17" s="1" t="str">
        <f t="shared" si="3"/>
        <v>veľké mesto</v>
      </c>
    </row>
    <row r="18" spans="1:8" x14ac:dyDescent="0.25">
      <c r="A18" s="1" t="s">
        <v>26</v>
      </c>
      <c r="B18" s="1">
        <v>2379454</v>
      </c>
      <c r="C18" s="4">
        <v>38486</v>
      </c>
      <c r="D18" s="1">
        <f t="shared" si="0"/>
        <v>15</v>
      </c>
      <c r="E18" s="1" t="str">
        <f t="shared" si="1"/>
        <v>malé mesto</v>
      </c>
      <c r="F18" s="3">
        <v>30421</v>
      </c>
      <c r="G18" s="1">
        <f t="shared" si="2"/>
        <v>16</v>
      </c>
      <c r="H18" s="1" t="str">
        <f t="shared" si="3"/>
        <v>malé mesto</v>
      </c>
    </row>
    <row r="19" spans="1:8" x14ac:dyDescent="0.25">
      <c r="A19" s="1" t="s">
        <v>27</v>
      </c>
      <c r="B19" s="1">
        <v>2174586</v>
      </c>
      <c r="C19" s="4">
        <v>239141</v>
      </c>
      <c r="D19" s="1">
        <f t="shared" si="0"/>
        <v>2</v>
      </c>
      <c r="E19" s="1" t="str">
        <f t="shared" si="1"/>
        <v>veľké mesto</v>
      </c>
      <c r="F19" s="3">
        <v>76521</v>
      </c>
      <c r="G19" s="1">
        <f t="shared" si="2"/>
        <v>2</v>
      </c>
      <c r="H19" s="1" t="str">
        <f t="shared" si="3"/>
        <v>veľké mesto</v>
      </c>
    </row>
    <row r="20" spans="1:8" x14ac:dyDescent="0.25">
      <c r="A20" s="1" t="s">
        <v>28</v>
      </c>
      <c r="B20" s="1">
        <v>2121879</v>
      </c>
      <c r="C20" s="4">
        <v>81041</v>
      </c>
      <c r="D20" s="1">
        <f t="shared" si="0"/>
        <v>4</v>
      </c>
      <c r="E20" s="1" t="str">
        <f t="shared" si="1"/>
        <v>veľké mesto</v>
      </c>
      <c r="F20" s="3">
        <v>40126</v>
      </c>
      <c r="G20" s="1">
        <f t="shared" si="2"/>
        <v>9</v>
      </c>
      <c r="H20" s="1" t="str">
        <f t="shared" si="3"/>
        <v>veľké mesto</v>
      </c>
    </row>
    <row r="21" spans="1:8" x14ac:dyDescent="0.25">
      <c r="A21" s="1" t="s">
        <v>29</v>
      </c>
      <c r="B21" s="1">
        <v>1803107</v>
      </c>
      <c r="C21" s="4">
        <v>89618</v>
      </c>
      <c r="D21" s="1">
        <f t="shared" si="0"/>
        <v>3</v>
      </c>
      <c r="E21" s="1" t="str">
        <f t="shared" si="1"/>
        <v>veľké mesto</v>
      </c>
      <c r="F21" s="3">
        <v>54186</v>
      </c>
      <c r="G21" s="1">
        <f t="shared" si="2"/>
        <v>3</v>
      </c>
      <c r="H21" s="1" t="str">
        <f t="shared" si="3"/>
        <v>veľké mesto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workbookViewId="0">
      <selection activeCell="B2" sqref="B2"/>
    </sheetView>
  </sheetViews>
  <sheetFormatPr defaultRowHeight="15" x14ac:dyDescent="0.25"/>
  <cols>
    <col min="1" max="1" width="22.140625" customWidth="1"/>
    <col min="2" max="2" width="18.5703125" customWidth="1"/>
    <col min="3" max="3" width="13.7109375" customWidth="1"/>
    <col min="4" max="4" width="13.5703125" customWidth="1"/>
  </cols>
  <sheetData>
    <row r="3" spans="1:8" x14ac:dyDescent="0.25">
      <c r="A3" s="5" t="s">
        <v>30</v>
      </c>
      <c r="B3" s="5" t="s">
        <v>31</v>
      </c>
      <c r="C3" s="1"/>
      <c r="D3" s="1"/>
      <c r="F3" s="1" t="s">
        <v>34</v>
      </c>
      <c r="G3" s="1">
        <v>20</v>
      </c>
      <c r="H3" s="1"/>
    </row>
    <row r="4" spans="1:8" x14ac:dyDescent="0.25">
      <c r="A4" s="5" t="s">
        <v>32</v>
      </c>
      <c r="B4" s="1" t="s">
        <v>12</v>
      </c>
      <c r="C4" s="1" t="s">
        <v>9</v>
      </c>
      <c r="D4" s="1" t="s">
        <v>33</v>
      </c>
      <c r="F4" s="1" t="s">
        <v>35</v>
      </c>
      <c r="G4" s="1">
        <v>2</v>
      </c>
      <c r="H4" s="1"/>
    </row>
    <row r="5" spans="1:8" x14ac:dyDescent="0.25">
      <c r="A5" s="6" t="s">
        <v>12</v>
      </c>
      <c r="B5" s="7">
        <v>9</v>
      </c>
      <c r="C5" s="7">
        <v>1</v>
      </c>
      <c r="D5" s="7">
        <v>10</v>
      </c>
      <c r="F5" s="1" t="s">
        <v>36</v>
      </c>
      <c r="G5" s="1">
        <v>2</v>
      </c>
      <c r="H5" s="1"/>
    </row>
    <row r="6" spans="1:8" x14ac:dyDescent="0.25">
      <c r="A6" s="6" t="s">
        <v>9</v>
      </c>
      <c r="B6" s="7">
        <v>1</v>
      </c>
      <c r="C6" s="7">
        <v>9</v>
      </c>
      <c r="D6" s="7">
        <v>10</v>
      </c>
      <c r="F6" s="1" t="s">
        <v>37</v>
      </c>
      <c r="G6" s="1">
        <v>2</v>
      </c>
      <c r="H6" s="1"/>
    </row>
    <row r="7" spans="1:8" x14ac:dyDescent="0.25">
      <c r="A7" s="6" t="s">
        <v>33</v>
      </c>
      <c r="B7" s="7">
        <v>10</v>
      </c>
      <c r="C7" s="7">
        <v>10</v>
      </c>
      <c r="D7" s="7">
        <v>20</v>
      </c>
    </row>
    <row r="9" spans="1:8" x14ac:dyDescent="0.25">
      <c r="A9" s="1" t="s">
        <v>32</v>
      </c>
      <c r="B9" s="1" t="s">
        <v>12</v>
      </c>
      <c r="C9" s="1" t="s">
        <v>9</v>
      </c>
      <c r="D9" s="1" t="s">
        <v>33</v>
      </c>
    </row>
    <row r="10" spans="1:8" x14ac:dyDescent="0.25">
      <c r="A10" s="1" t="s">
        <v>12</v>
      </c>
      <c r="B10" s="1">
        <v>9</v>
      </c>
      <c r="C10" s="1">
        <v>1</v>
      </c>
      <c r="D10" s="1">
        <v>10</v>
      </c>
    </row>
    <row r="11" spans="1:8" x14ac:dyDescent="0.25">
      <c r="A11" s="1" t="s">
        <v>9</v>
      </c>
      <c r="B11" s="1">
        <v>1</v>
      </c>
      <c r="C11" s="1">
        <v>9</v>
      </c>
      <c r="D11" s="1">
        <v>10</v>
      </c>
    </row>
    <row r="12" spans="1:8" x14ac:dyDescent="0.25">
      <c r="A12" s="1" t="s">
        <v>33</v>
      </c>
      <c r="B12" s="1">
        <v>10</v>
      </c>
      <c r="C12" s="1">
        <v>10</v>
      </c>
      <c r="D12" s="1">
        <v>20</v>
      </c>
    </row>
    <row r="14" spans="1:8" x14ac:dyDescent="0.25">
      <c r="A14" s="1" t="s">
        <v>32</v>
      </c>
      <c r="B14" s="1" t="s">
        <v>12</v>
      </c>
      <c r="C14" s="1" t="s">
        <v>9</v>
      </c>
      <c r="D14" s="1" t="s">
        <v>33</v>
      </c>
    </row>
    <row r="15" spans="1:8" x14ac:dyDescent="0.25">
      <c r="A15" s="1" t="s">
        <v>12</v>
      </c>
      <c r="B15" s="1">
        <f>$D15*B$17/$D$17</f>
        <v>5</v>
      </c>
      <c r="C15" s="1">
        <f>$D15*C$17/$D$17</f>
        <v>5</v>
      </c>
      <c r="D15" s="1">
        <v>10</v>
      </c>
    </row>
    <row r="16" spans="1:8" x14ac:dyDescent="0.25">
      <c r="A16" s="1" t="s">
        <v>9</v>
      </c>
      <c r="B16" s="1">
        <f>$D16*B$17/$D$17</f>
        <v>5</v>
      </c>
      <c r="C16" s="1">
        <f>$D16*C$17/$D$17</f>
        <v>5</v>
      </c>
      <c r="D16" s="1">
        <v>10</v>
      </c>
    </row>
    <row r="17" spans="1:6" x14ac:dyDescent="0.25">
      <c r="A17" s="1" t="s">
        <v>33</v>
      </c>
      <c r="B17" s="1">
        <v>10</v>
      </c>
      <c r="C17" s="1">
        <v>10</v>
      </c>
      <c r="D17" s="1">
        <v>20</v>
      </c>
    </row>
    <row r="19" spans="1:6" x14ac:dyDescent="0.25">
      <c r="A19" s="1" t="s">
        <v>32</v>
      </c>
      <c r="B19" s="1" t="s">
        <v>12</v>
      </c>
      <c r="C19" s="1" t="s">
        <v>9</v>
      </c>
      <c r="D19" s="1" t="s">
        <v>33</v>
      </c>
    </row>
    <row r="20" spans="1:6" x14ac:dyDescent="0.25">
      <c r="A20" s="1" t="s">
        <v>12</v>
      </c>
      <c r="B20" s="1">
        <f>((B10-B15)^2)/B15</f>
        <v>3.2</v>
      </c>
      <c r="C20" s="1">
        <f>((C10-C15)^2)/C15</f>
        <v>3.2</v>
      </c>
      <c r="D20" s="1"/>
    </row>
    <row r="21" spans="1:6" x14ac:dyDescent="0.25">
      <c r="A21" s="1" t="s">
        <v>9</v>
      </c>
      <c r="B21" s="1">
        <f>((B11-B16)^2)/B16</f>
        <v>3.2</v>
      </c>
      <c r="C21" s="1">
        <f>((C11-C16)^2)/C16</f>
        <v>3.2</v>
      </c>
      <c r="D21" s="1"/>
    </row>
    <row r="22" spans="1:6" x14ac:dyDescent="0.25">
      <c r="A22" s="1" t="s">
        <v>33</v>
      </c>
      <c r="B22" s="1"/>
      <c r="C22" s="1"/>
      <c r="D22" s="1"/>
      <c r="E22" s="1" t="s">
        <v>38</v>
      </c>
      <c r="F22" s="1">
        <f>SUM(B20:C21)</f>
        <v>12.8</v>
      </c>
    </row>
    <row r="23" spans="1:6" x14ac:dyDescent="0.25">
      <c r="A23" s="1" t="s">
        <v>38</v>
      </c>
      <c r="B23" s="1">
        <f>SUM(B20:C21)</f>
        <v>12.8</v>
      </c>
      <c r="E23" s="1"/>
      <c r="F23" s="1"/>
    </row>
    <row r="24" spans="1:6" x14ac:dyDescent="0.25">
      <c r="A24" s="1"/>
      <c r="B24" s="1"/>
      <c r="E24" s="1" t="s">
        <v>39</v>
      </c>
      <c r="F24" s="1">
        <f>(F22/(F22+D12))^0.5</f>
        <v>0.62469504755442429</v>
      </c>
    </row>
    <row r="25" spans="1:6" x14ac:dyDescent="0.25">
      <c r="A25" s="1"/>
      <c r="B25" s="1"/>
      <c r="E25" s="1" t="s">
        <v>40</v>
      </c>
      <c r="F25" s="1">
        <f>(G4*(G4-1))^0.5</f>
        <v>1.4142135623730951</v>
      </c>
    </row>
    <row r="26" spans="1:6" x14ac:dyDescent="0.25">
      <c r="A26" s="1"/>
      <c r="B26" s="8"/>
      <c r="E26" s="1" t="s">
        <v>41</v>
      </c>
      <c r="F26" s="1">
        <f>F24/F25</f>
        <v>0.44172610429938619</v>
      </c>
    </row>
    <row r="27" spans="1:6" x14ac:dyDescent="0.25">
      <c r="A27" s="1"/>
      <c r="B27" s="8"/>
      <c r="E27" s="1" t="s">
        <v>42</v>
      </c>
      <c r="F27" s="1">
        <f>(F22/(G3*(G4-1)))^0.5</f>
        <v>0.8</v>
      </c>
    </row>
    <row r="28" spans="1:6" x14ac:dyDescent="0.25">
      <c r="A28" s="1"/>
      <c r="B28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27" sqref="B27"/>
    </sheetView>
  </sheetViews>
  <sheetFormatPr defaultRowHeight="15" x14ac:dyDescent="0.25"/>
  <cols>
    <col min="1" max="1" width="15.42578125" customWidth="1"/>
    <col min="2" max="2" width="20.28515625" customWidth="1"/>
  </cols>
  <sheetData>
    <row r="1" spans="1:2" x14ac:dyDescent="0.25">
      <c r="A1" s="2" t="s">
        <v>4</v>
      </c>
      <c r="B1" s="2" t="s">
        <v>7</v>
      </c>
    </row>
    <row r="2" spans="1:2" x14ac:dyDescent="0.25">
      <c r="A2" s="1" t="s">
        <v>9</v>
      </c>
      <c r="B2" s="1" t="s">
        <v>9</v>
      </c>
    </row>
    <row r="3" spans="1:2" x14ac:dyDescent="0.25">
      <c r="A3" s="1" t="s">
        <v>9</v>
      </c>
      <c r="B3" s="1" t="s">
        <v>9</v>
      </c>
    </row>
    <row r="4" spans="1:2" x14ac:dyDescent="0.25">
      <c r="A4" s="1" t="s">
        <v>12</v>
      </c>
      <c r="B4" s="1" t="s">
        <v>12</v>
      </c>
    </row>
    <row r="5" spans="1:2" x14ac:dyDescent="0.25">
      <c r="A5" s="1" t="s">
        <v>12</v>
      </c>
      <c r="B5" s="1" t="s">
        <v>12</v>
      </c>
    </row>
    <row r="6" spans="1:2" x14ac:dyDescent="0.25">
      <c r="A6" s="1" t="s">
        <v>9</v>
      </c>
      <c r="B6" s="1" t="s">
        <v>9</v>
      </c>
    </row>
    <row r="7" spans="1:2" x14ac:dyDescent="0.25">
      <c r="A7" s="1" t="s">
        <v>12</v>
      </c>
      <c r="B7" s="1" t="s">
        <v>12</v>
      </c>
    </row>
    <row r="8" spans="1:2" x14ac:dyDescent="0.25">
      <c r="A8" s="1" t="s">
        <v>12</v>
      </c>
      <c r="B8" s="1" t="s">
        <v>12</v>
      </c>
    </row>
    <row r="9" spans="1:2" x14ac:dyDescent="0.25">
      <c r="A9" s="1" t="s">
        <v>9</v>
      </c>
      <c r="B9" s="1" t="s">
        <v>9</v>
      </c>
    </row>
    <row r="10" spans="1:2" x14ac:dyDescent="0.25">
      <c r="A10" s="1" t="s">
        <v>9</v>
      </c>
      <c r="B10" s="1" t="s">
        <v>9</v>
      </c>
    </row>
    <row r="11" spans="1:2" x14ac:dyDescent="0.25">
      <c r="A11" s="1" t="s">
        <v>12</v>
      </c>
      <c r="B11" s="1" t="s">
        <v>12</v>
      </c>
    </row>
    <row r="12" spans="1:2" x14ac:dyDescent="0.25">
      <c r="A12" s="1" t="s">
        <v>12</v>
      </c>
      <c r="B12" s="1" t="s">
        <v>12</v>
      </c>
    </row>
    <row r="13" spans="1:2" x14ac:dyDescent="0.25">
      <c r="A13" s="1" t="s">
        <v>12</v>
      </c>
      <c r="B13" s="1" t="s">
        <v>12</v>
      </c>
    </row>
    <row r="14" spans="1:2" x14ac:dyDescent="0.25">
      <c r="A14" s="1" t="s">
        <v>12</v>
      </c>
      <c r="B14" s="1" t="s">
        <v>12</v>
      </c>
    </row>
    <row r="15" spans="1:2" x14ac:dyDescent="0.25">
      <c r="A15" s="1" t="s">
        <v>9</v>
      </c>
      <c r="B15" s="1" t="s">
        <v>12</v>
      </c>
    </row>
    <row r="16" spans="1:2" x14ac:dyDescent="0.25">
      <c r="A16" s="1" t="s">
        <v>12</v>
      </c>
      <c r="B16" s="1" t="s">
        <v>9</v>
      </c>
    </row>
    <row r="17" spans="1:2" x14ac:dyDescent="0.25">
      <c r="A17" s="1" t="s">
        <v>9</v>
      </c>
      <c r="B17" s="1" t="s">
        <v>9</v>
      </c>
    </row>
    <row r="18" spans="1:2" x14ac:dyDescent="0.25">
      <c r="A18" s="1" t="s">
        <v>12</v>
      </c>
      <c r="B18" s="1" t="s">
        <v>12</v>
      </c>
    </row>
    <row r="19" spans="1:2" x14ac:dyDescent="0.25">
      <c r="A19" s="1" t="s">
        <v>9</v>
      </c>
      <c r="B19" s="1" t="s">
        <v>9</v>
      </c>
    </row>
    <row r="20" spans="1:2" x14ac:dyDescent="0.25">
      <c r="A20" s="1" t="s">
        <v>9</v>
      </c>
      <c r="B20" s="1" t="s">
        <v>9</v>
      </c>
    </row>
    <row r="21" spans="1:2" x14ac:dyDescent="0.25">
      <c r="A21" s="1" t="s">
        <v>9</v>
      </c>
      <c r="B21" s="1" t="s">
        <v>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H30" sqref="H30"/>
    </sheetView>
  </sheetViews>
  <sheetFormatPr defaultRowHeight="15" x14ac:dyDescent="0.25"/>
  <sheetData>
    <row r="1" spans="1:2" x14ac:dyDescent="0.25">
      <c r="A1" s="12">
        <v>37472</v>
      </c>
      <c r="B1" s="13">
        <v>30597</v>
      </c>
    </row>
    <row r="2" spans="1:2" x14ac:dyDescent="0.25">
      <c r="A2" s="12">
        <v>34190</v>
      </c>
      <c r="B2" s="13">
        <v>31258</v>
      </c>
    </row>
    <row r="3" spans="1:2" x14ac:dyDescent="0.25">
      <c r="A3" s="12">
        <v>65536</v>
      </c>
      <c r="B3" s="13">
        <v>42632</v>
      </c>
    </row>
    <row r="4" spans="1:2" x14ac:dyDescent="0.25">
      <c r="A4" s="12">
        <v>42688</v>
      </c>
      <c r="B4" s="13">
        <v>35122</v>
      </c>
    </row>
    <row r="5" spans="1:2" x14ac:dyDescent="0.25">
      <c r="A5" s="12">
        <v>33548</v>
      </c>
      <c r="B5" s="13">
        <v>31420</v>
      </c>
    </row>
    <row r="6" spans="1:2" x14ac:dyDescent="0.25">
      <c r="A6" s="12">
        <v>77374</v>
      </c>
      <c r="B6" s="13">
        <v>49762</v>
      </c>
    </row>
    <row r="7" spans="1:2" x14ac:dyDescent="0.25">
      <c r="A7" s="12">
        <v>51750</v>
      </c>
      <c r="B7" s="13">
        <v>46712</v>
      </c>
    </row>
    <row r="8" spans="1:2" x14ac:dyDescent="0.25">
      <c r="A8" s="12">
        <v>40075</v>
      </c>
      <c r="B8" s="13">
        <v>21854</v>
      </c>
    </row>
    <row r="9" spans="1:2" x14ac:dyDescent="0.25">
      <c r="A9" s="12">
        <v>46830</v>
      </c>
      <c r="B9" s="13">
        <v>25123</v>
      </c>
    </row>
    <row r="10" spans="1:2" x14ac:dyDescent="0.25">
      <c r="A10" s="12">
        <v>39351</v>
      </c>
      <c r="B10" s="13">
        <v>31254</v>
      </c>
    </row>
    <row r="11" spans="1:2" x14ac:dyDescent="0.25">
      <c r="A11" s="12">
        <v>33660</v>
      </c>
      <c r="B11" s="13">
        <v>19412</v>
      </c>
    </row>
    <row r="12" spans="1:2" x14ac:dyDescent="0.25">
      <c r="A12" s="12">
        <v>55593</v>
      </c>
      <c r="B12" s="13">
        <v>29542</v>
      </c>
    </row>
    <row r="13" spans="1:2" x14ac:dyDescent="0.25">
      <c r="A13" s="12">
        <v>32699</v>
      </c>
      <c r="B13" s="13">
        <v>35145</v>
      </c>
    </row>
    <row r="14" spans="1:2" x14ac:dyDescent="0.25">
      <c r="A14" s="12">
        <v>425923</v>
      </c>
      <c r="B14" s="13">
        <v>100000</v>
      </c>
    </row>
    <row r="15" spans="1:2" x14ac:dyDescent="0.25">
      <c r="A15" s="12">
        <v>38486</v>
      </c>
      <c r="B15" s="13">
        <v>30421</v>
      </c>
    </row>
    <row r="16" spans="1:2" x14ac:dyDescent="0.25">
      <c r="A16" s="12">
        <v>239141</v>
      </c>
      <c r="B16" s="13">
        <v>76521</v>
      </c>
    </row>
    <row r="17" spans="1:2" x14ac:dyDescent="0.25">
      <c r="A17" s="12">
        <v>81041</v>
      </c>
      <c r="B17" s="13">
        <v>40126</v>
      </c>
    </row>
    <row r="18" spans="1:2" x14ac:dyDescent="0.25">
      <c r="A18" s="12">
        <v>89618</v>
      </c>
      <c r="B18" s="13">
        <v>54186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G22" sqref="G22"/>
    </sheetView>
  </sheetViews>
  <sheetFormatPr defaultRowHeight="15" x14ac:dyDescent="0.25"/>
  <cols>
    <col min="1" max="1" width="12.85546875" customWidth="1"/>
    <col min="2" max="2" width="19.85546875" customWidth="1"/>
  </cols>
  <sheetData>
    <row r="1" spans="1:7" ht="18.75" x14ac:dyDescent="0.35">
      <c r="A1" s="9" t="s">
        <v>3</v>
      </c>
      <c r="B1" s="9" t="s">
        <v>6</v>
      </c>
      <c r="C1" s="10" t="s">
        <v>43</v>
      </c>
      <c r="D1" s="10" t="s">
        <v>44</v>
      </c>
      <c r="E1" s="1"/>
      <c r="F1" s="1"/>
      <c r="G1" s="1"/>
    </row>
    <row r="2" spans="1:7" x14ac:dyDescent="0.25">
      <c r="A2" s="10">
        <v>9</v>
      </c>
      <c r="B2" s="10">
        <v>8</v>
      </c>
      <c r="C2" s="10">
        <f>A2-B2</f>
        <v>1</v>
      </c>
      <c r="D2" s="10">
        <f>C2^2</f>
        <v>1</v>
      </c>
      <c r="E2" s="1"/>
      <c r="F2" s="1"/>
      <c r="G2" s="1"/>
    </row>
    <row r="3" spans="1:7" x14ac:dyDescent="0.25">
      <c r="A3" s="10">
        <v>5</v>
      </c>
      <c r="B3" s="10">
        <v>4</v>
      </c>
      <c r="C3" s="10">
        <f t="shared" ref="C3:C21" si="0">A3-B3</f>
        <v>1</v>
      </c>
      <c r="D3" s="10">
        <f t="shared" ref="D3:D21" si="1">C3^2</f>
        <v>1</v>
      </c>
      <c r="E3" s="1"/>
      <c r="F3" s="1"/>
      <c r="G3" s="1"/>
    </row>
    <row r="4" spans="1:7" x14ac:dyDescent="0.25">
      <c r="A4" s="10">
        <v>16</v>
      </c>
      <c r="B4" s="10">
        <v>15</v>
      </c>
      <c r="C4" s="10">
        <f t="shared" si="0"/>
        <v>1</v>
      </c>
      <c r="D4" s="10">
        <f t="shared" si="1"/>
        <v>1</v>
      </c>
      <c r="E4" s="1"/>
      <c r="F4" s="1"/>
      <c r="G4" s="1"/>
    </row>
    <row r="5" spans="1:7" x14ac:dyDescent="0.25">
      <c r="A5" s="10">
        <v>17</v>
      </c>
      <c r="B5" s="10">
        <v>13</v>
      </c>
      <c r="C5" s="10">
        <f t="shared" si="0"/>
        <v>4</v>
      </c>
      <c r="D5" s="10">
        <f t="shared" si="1"/>
        <v>16</v>
      </c>
      <c r="E5" s="1"/>
      <c r="F5" s="1"/>
      <c r="G5" s="1"/>
    </row>
    <row r="6" spans="1:7" x14ac:dyDescent="0.25">
      <c r="A6" s="10">
        <v>7</v>
      </c>
      <c r="B6" s="10">
        <v>7</v>
      </c>
      <c r="C6" s="10">
        <f t="shared" si="0"/>
        <v>0</v>
      </c>
      <c r="D6" s="10">
        <f t="shared" si="1"/>
        <v>0</v>
      </c>
      <c r="E6" s="1"/>
      <c r="F6" s="1"/>
      <c r="G6" s="1"/>
    </row>
    <row r="7" spans="1:7" x14ac:dyDescent="0.25">
      <c r="A7" s="10">
        <v>12</v>
      </c>
      <c r="B7" s="10">
        <v>11</v>
      </c>
      <c r="C7" s="10">
        <f t="shared" si="0"/>
        <v>1</v>
      </c>
      <c r="D7" s="10">
        <f t="shared" si="1"/>
        <v>1</v>
      </c>
      <c r="E7" s="1"/>
      <c r="F7" s="1"/>
      <c r="G7" s="1"/>
    </row>
    <row r="8" spans="1:7" x14ac:dyDescent="0.25">
      <c r="A8" s="10">
        <v>19</v>
      </c>
      <c r="B8" s="10">
        <v>12</v>
      </c>
      <c r="C8" s="10">
        <f t="shared" si="0"/>
        <v>7</v>
      </c>
      <c r="D8" s="10">
        <f t="shared" si="1"/>
        <v>49</v>
      </c>
      <c r="E8" s="1"/>
      <c r="F8" s="1"/>
      <c r="G8" s="1"/>
    </row>
    <row r="9" spans="1:7" x14ac:dyDescent="0.25">
      <c r="A9" s="10">
        <v>6</v>
      </c>
      <c r="B9" s="10">
        <v>5</v>
      </c>
      <c r="C9" s="10">
        <f t="shared" si="0"/>
        <v>1</v>
      </c>
      <c r="D9" s="10">
        <f t="shared" si="1"/>
        <v>1</v>
      </c>
      <c r="E9" s="1"/>
      <c r="F9" s="1"/>
      <c r="G9" s="1"/>
    </row>
    <row r="10" spans="1:7" x14ac:dyDescent="0.25">
      <c r="A10" s="10">
        <v>10</v>
      </c>
      <c r="B10" s="10">
        <v>6</v>
      </c>
      <c r="C10" s="10">
        <f t="shared" si="0"/>
        <v>4</v>
      </c>
      <c r="D10" s="10">
        <f t="shared" si="1"/>
        <v>16</v>
      </c>
      <c r="E10" s="1"/>
      <c r="F10" s="1"/>
      <c r="G10" s="1"/>
    </row>
    <row r="11" spans="1:7" x14ac:dyDescent="0.25">
      <c r="A11" s="10">
        <v>13</v>
      </c>
      <c r="B11" s="10">
        <v>19</v>
      </c>
      <c r="C11" s="10">
        <f t="shared" si="0"/>
        <v>-6</v>
      </c>
      <c r="D11" s="10">
        <f t="shared" si="1"/>
        <v>36</v>
      </c>
      <c r="E11" s="1"/>
      <c r="F11" s="1"/>
      <c r="G11" s="1"/>
    </row>
    <row r="12" spans="1:7" x14ac:dyDescent="0.25">
      <c r="A12" s="10">
        <v>11</v>
      </c>
      <c r="B12" s="10">
        <v>18</v>
      </c>
      <c r="C12" s="10">
        <f t="shared" si="0"/>
        <v>-7</v>
      </c>
      <c r="D12" s="10">
        <f t="shared" si="1"/>
        <v>49</v>
      </c>
      <c r="E12" s="1"/>
      <c r="F12" s="1"/>
      <c r="G12" s="1"/>
    </row>
    <row r="13" spans="1:7" x14ac:dyDescent="0.25">
      <c r="A13" s="10">
        <v>14</v>
      </c>
      <c r="B13" s="10">
        <v>14</v>
      </c>
      <c r="C13" s="10">
        <f t="shared" si="0"/>
        <v>0</v>
      </c>
      <c r="D13" s="10">
        <f t="shared" si="1"/>
        <v>0</v>
      </c>
      <c r="E13" s="1"/>
      <c r="F13" s="1"/>
      <c r="G13" s="1"/>
    </row>
    <row r="14" spans="1:7" x14ac:dyDescent="0.25">
      <c r="A14" s="10">
        <v>18</v>
      </c>
      <c r="B14" s="10">
        <v>20</v>
      </c>
      <c r="C14" s="10">
        <f t="shared" si="0"/>
        <v>-2</v>
      </c>
      <c r="D14" s="10">
        <f t="shared" si="1"/>
        <v>4</v>
      </c>
      <c r="E14" s="1"/>
      <c r="F14" s="1"/>
      <c r="G14" s="1"/>
    </row>
    <row r="15" spans="1:7" x14ac:dyDescent="0.25">
      <c r="A15" s="10">
        <v>8</v>
      </c>
      <c r="B15" s="10">
        <v>17</v>
      </c>
      <c r="C15" s="10">
        <f t="shared" si="0"/>
        <v>-9</v>
      </c>
      <c r="D15" s="10">
        <f t="shared" si="1"/>
        <v>81</v>
      </c>
      <c r="E15" s="1"/>
      <c r="F15" s="1"/>
      <c r="G15" s="1"/>
    </row>
    <row r="16" spans="1:7" x14ac:dyDescent="0.25">
      <c r="A16" s="10">
        <v>20</v>
      </c>
      <c r="B16" s="10">
        <v>10</v>
      </c>
      <c r="C16" s="10">
        <f t="shared" si="0"/>
        <v>10</v>
      </c>
      <c r="D16" s="10">
        <f t="shared" si="1"/>
        <v>100</v>
      </c>
      <c r="E16" s="1"/>
      <c r="F16" s="1"/>
      <c r="G16" s="1"/>
    </row>
    <row r="17" spans="1:7" x14ac:dyDescent="0.25">
      <c r="A17" s="10">
        <v>1</v>
      </c>
      <c r="B17" s="10">
        <v>1</v>
      </c>
      <c r="C17" s="10">
        <f t="shared" si="0"/>
        <v>0</v>
      </c>
      <c r="D17" s="10">
        <f t="shared" si="1"/>
        <v>0</v>
      </c>
      <c r="E17" s="1"/>
      <c r="F17" s="1"/>
      <c r="G17" s="1"/>
    </row>
    <row r="18" spans="1:7" x14ac:dyDescent="0.25">
      <c r="A18" s="10">
        <v>15</v>
      </c>
      <c r="B18" s="10">
        <v>16</v>
      </c>
      <c r="C18" s="10">
        <f t="shared" si="0"/>
        <v>-1</v>
      </c>
      <c r="D18" s="10">
        <f t="shared" si="1"/>
        <v>1</v>
      </c>
      <c r="E18" s="1"/>
      <c r="F18" s="1"/>
      <c r="G18" s="1"/>
    </row>
    <row r="19" spans="1:7" x14ac:dyDescent="0.25">
      <c r="A19" s="10">
        <v>2</v>
      </c>
      <c r="B19" s="10">
        <v>2</v>
      </c>
      <c r="C19" s="10">
        <f t="shared" si="0"/>
        <v>0</v>
      </c>
      <c r="D19" s="10">
        <f t="shared" si="1"/>
        <v>0</v>
      </c>
      <c r="E19" s="1"/>
      <c r="F19" s="1"/>
      <c r="G19" s="1"/>
    </row>
    <row r="20" spans="1:7" x14ac:dyDescent="0.25">
      <c r="A20" s="10">
        <v>4</v>
      </c>
      <c r="B20" s="10">
        <v>9</v>
      </c>
      <c r="C20" s="10">
        <f t="shared" si="0"/>
        <v>-5</v>
      </c>
      <c r="D20" s="10">
        <f t="shared" si="1"/>
        <v>25</v>
      </c>
      <c r="E20" s="1"/>
      <c r="F20" s="1"/>
      <c r="G20" s="1"/>
    </row>
    <row r="21" spans="1:7" x14ac:dyDescent="0.25">
      <c r="A21" s="10">
        <v>3</v>
      </c>
      <c r="B21" s="10">
        <v>3</v>
      </c>
      <c r="C21" s="10">
        <f t="shared" si="0"/>
        <v>0</v>
      </c>
      <c r="D21" s="11">
        <f t="shared" si="1"/>
        <v>0</v>
      </c>
      <c r="E21" s="1"/>
      <c r="F21" s="1"/>
      <c r="G21" s="1"/>
    </row>
    <row r="22" spans="1:7" ht="18" x14ac:dyDescent="0.35">
      <c r="A22" s="1"/>
      <c r="B22" s="1"/>
      <c r="C22" s="1"/>
      <c r="D22" s="10">
        <f>SUM(D2:D21)</f>
        <v>382</v>
      </c>
      <c r="E22" s="10"/>
      <c r="F22" s="10" t="s">
        <v>45</v>
      </c>
      <c r="G22" s="10">
        <f>1-((6*D22)/(20*(20^2-1)))</f>
        <v>0.71278195488721807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H6" sqref="H6"/>
    </sheetView>
  </sheetViews>
  <sheetFormatPr defaultRowHeight="15" x14ac:dyDescent="0.25"/>
  <cols>
    <col min="1" max="1" width="15.28515625" customWidth="1"/>
    <col min="2" max="2" width="21.42578125" customWidth="1"/>
    <col min="3" max="3" width="14" customWidth="1"/>
    <col min="4" max="4" width="13.7109375" customWidth="1"/>
  </cols>
  <sheetData>
    <row r="1" spans="1:8" x14ac:dyDescent="0.25">
      <c r="A1" s="9" t="s">
        <v>3</v>
      </c>
      <c r="B1" s="9" t="s">
        <v>6</v>
      </c>
      <c r="C1" s="10" t="s">
        <v>48</v>
      </c>
      <c r="D1" s="10" t="s">
        <v>47</v>
      </c>
      <c r="E1" s="1" t="s">
        <v>49</v>
      </c>
      <c r="F1" s="1">
        <f>E2-E3</f>
        <v>1</v>
      </c>
      <c r="G1" s="1"/>
    </row>
    <row r="2" spans="1:8" x14ac:dyDescent="0.25">
      <c r="A2" s="10">
        <v>1</v>
      </c>
      <c r="B2" s="10">
        <v>1</v>
      </c>
      <c r="C2" s="10">
        <v>19</v>
      </c>
      <c r="D2" s="10">
        <v>0</v>
      </c>
      <c r="E2" s="1">
        <f>C2+D2</f>
        <v>19</v>
      </c>
      <c r="F2" s="1">
        <f t="shared" ref="F2:F21" si="0">E3-E4</f>
        <v>1</v>
      </c>
      <c r="G2" s="1"/>
    </row>
    <row r="3" spans="1:8" x14ac:dyDescent="0.25">
      <c r="A3" s="10">
        <v>2</v>
      </c>
      <c r="B3" s="10">
        <v>2</v>
      </c>
      <c r="C3" s="10">
        <v>18</v>
      </c>
      <c r="D3" s="10">
        <v>0</v>
      </c>
      <c r="E3" s="1">
        <f t="shared" ref="E3:E21" si="1">C3+D3</f>
        <v>18</v>
      </c>
      <c r="F3" s="1">
        <f t="shared" si="0"/>
        <v>1</v>
      </c>
      <c r="G3" s="1"/>
    </row>
    <row r="4" spans="1:8" x14ac:dyDescent="0.25">
      <c r="A4" s="10">
        <v>3</v>
      </c>
      <c r="B4" s="10">
        <v>3</v>
      </c>
      <c r="C4" s="10">
        <v>17</v>
      </c>
      <c r="D4" s="10">
        <v>0</v>
      </c>
      <c r="E4" s="1">
        <f t="shared" si="1"/>
        <v>17</v>
      </c>
      <c r="F4" s="1">
        <f t="shared" si="0"/>
        <v>1</v>
      </c>
      <c r="G4" s="1"/>
    </row>
    <row r="5" spans="1:8" x14ac:dyDescent="0.25">
      <c r="A5" s="10">
        <v>4</v>
      </c>
      <c r="B5" s="10">
        <v>9</v>
      </c>
      <c r="C5" s="10">
        <v>11</v>
      </c>
      <c r="D5" s="10">
        <v>5</v>
      </c>
      <c r="E5" s="1">
        <f t="shared" si="1"/>
        <v>16</v>
      </c>
      <c r="F5" s="1">
        <f t="shared" si="0"/>
        <v>2</v>
      </c>
      <c r="G5" s="1"/>
    </row>
    <row r="6" spans="1:8" x14ac:dyDescent="0.25">
      <c r="A6" s="10">
        <v>5</v>
      </c>
      <c r="B6" s="10">
        <v>4</v>
      </c>
      <c r="C6" s="10">
        <v>15</v>
      </c>
      <c r="D6" s="10">
        <v>0</v>
      </c>
      <c r="E6" s="1">
        <f t="shared" si="1"/>
        <v>15</v>
      </c>
      <c r="F6" s="1">
        <f t="shared" si="0"/>
        <v>0</v>
      </c>
      <c r="G6" s="10" t="s">
        <v>46</v>
      </c>
      <c r="H6" s="10">
        <f>(C22-D22)/H7</f>
        <v>0.51052631578947372</v>
      </c>
    </row>
    <row r="7" spans="1:8" x14ac:dyDescent="0.25">
      <c r="A7" s="10">
        <v>6</v>
      </c>
      <c r="B7" s="10">
        <v>5</v>
      </c>
      <c r="C7" s="10">
        <v>13</v>
      </c>
      <c r="D7" s="10">
        <v>0</v>
      </c>
      <c r="E7" s="1">
        <f t="shared" si="1"/>
        <v>13</v>
      </c>
      <c r="F7" s="1">
        <f t="shared" si="0"/>
        <v>1</v>
      </c>
      <c r="G7" s="10" t="s">
        <v>53</v>
      </c>
      <c r="H7" s="10">
        <v>190</v>
      </c>
    </row>
    <row r="8" spans="1:8" x14ac:dyDescent="0.25">
      <c r="A8" s="10">
        <v>7</v>
      </c>
      <c r="B8" s="10">
        <v>7</v>
      </c>
      <c r="C8" s="10">
        <v>12</v>
      </c>
      <c r="D8" s="10">
        <v>1</v>
      </c>
      <c r="E8" s="1">
        <f t="shared" si="1"/>
        <v>13</v>
      </c>
      <c r="F8" s="1">
        <f t="shared" si="0"/>
        <v>1</v>
      </c>
      <c r="G8" s="1"/>
    </row>
    <row r="9" spans="1:8" x14ac:dyDescent="0.25">
      <c r="A9" s="10">
        <v>8</v>
      </c>
      <c r="B9" s="10">
        <v>17</v>
      </c>
      <c r="C9" s="10">
        <v>3</v>
      </c>
      <c r="D9" s="10">
        <v>9</v>
      </c>
      <c r="E9" s="1">
        <f t="shared" si="1"/>
        <v>12</v>
      </c>
      <c r="F9" s="1">
        <f t="shared" si="0"/>
        <v>1</v>
      </c>
      <c r="G9" s="1"/>
    </row>
    <row r="10" spans="1:8" x14ac:dyDescent="0.25">
      <c r="A10" s="10">
        <v>9</v>
      </c>
      <c r="B10" s="10">
        <v>8</v>
      </c>
      <c r="C10" s="10">
        <v>10</v>
      </c>
      <c r="D10" s="10">
        <v>1</v>
      </c>
      <c r="E10" s="1">
        <f t="shared" si="1"/>
        <v>11</v>
      </c>
      <c r="F10" s="1">
        <f t="shared" si="0"/>
        <v>1</v>
      </c>
      <c r="G10" s="1"/>
    </row>
    <row r="11" spans="1:8" x14ac:dyDescent="0.25">
      <c r="A11" s="10">
        <v>10</v>
      </c>
      <c r="B11" s="10">
        <v>6</v>
      </c>
      <c r="C11" s="10">
        <v>10</v>
      </c>
      <c r="D11" s="10">
        <v>0</v>
      </c>
      <c r="E11" s="1">
        <f t="shared" si="1"/>
        <v>10</v>
      </c>
      <c r="F11" s="1">
        <f t="shared" si="0"/>
        <v>3</v>
      </c>
      <c r="G11" s="1"/>
    </row>
    <row r="12" spans="1:8" x14ac:dyDescent="0.25">
      <c r="A12" s="10">
        <v>11</v>
      </c>
      <c r="B12" s="10">
        <v>18</v>
      </c>
      <c r="C12" s="10">
        <v>2</v>
      </c>
      <c r="D12" s="10">
        <v>7</v>
      </c>
      <c r="E12" s="1">
        <f t="shared" si="1"/>
        <v>9</v>
      </c>
      <c r="F12" s="1">
        <f t="shared" si="0"/>
        <v>-1</v>
      </c>
      <c r="G12" s="1"/>
    </row>
    <row r="13" spans="1:8" x14ac:dyDescent="0.25">
      <c r="A13" s="10">
        <v>12</v>
      </c>
      <c r="B13" s="10">
        <v>11</v>
      </c>
      <c r="C13" s="10">
        <v>5</v>
      </c>
      <c r="D13" s="10">
        <v>1</v>
      </c>
      <c r="E13" s="1">
        <f t="shared" si="1"/>
        <v>6</v>
      </c>
      <c r="F13" s="1">
        <f t="shared" si="0"/>
        <v>1</v>
      </c>
      <c r="G13" s="1"/>
    </row>
    <row r="14" spans="1:8" x14ac:dyDescent="0.25">
      <c r="A14" s="10">
        <v>13</v>
      </c>
      <c r="B14" s="10">
        <v>19</v>
      </c>
      <c r="C14" s="10">
        <v>1</v>
      </c>
      <c r="D14" s="10">
        <v>6</v>
      </c>
      <c r="E14" s="1">
        <f t="shared" si="1"/>
        <v>7</v>
      </c>
      <c r="F14" s="1">
        <f t="shared" si="0"/>
        <v>1</v>
      </c>
      <c r="G14" s="1"/>
    </row>
    <row r="15" spans="1:8" x14ac:dyDescent="0.25">
      <c r="A15" s="10">
        <v>14</v>
      </c>
      <c r="B15" s="10">
        <v>14</v>
      </c>
      <c r="C15" s="10">
        <v>3</v>
      </c>
      <c r="D15" s="10">
        <v>3</v>
      </c>
      <c r="E15" s="1">
        <f t="shared" si="1"/>
        <v>6</v>
      </c>
      <c r="F15" s="1">
        <f t="shared" si="0"/>
        <v>1</v>
      </c>
      <c r="G15" s="1"/>
    </row>
    <row r="16" spans="1:8" x14ac:dyDescent="0.25">
      <c r="A16" s="10">
        <v>15</v>
      </c>
      <c r="B16" s="10">
        <v>16</v>
      </c>
      <c r="C16" s="10">
        <v>1</v>
      </c>
      <c r="D16" s="10">
        <v>4</v>
      </c>
      <c r="E16" s="1">
        <f t="shared" si="1"/>
        <v>5</v>
      </c>
      <c r="F16" s="1">
        <f t="shared" si="0"/>
        <v>1</v>
      </c>
      <c r="G16" s="1"/>
    </row>
    <row r="17" spans="1:7" x14ac:dyDescent="0.25">
      <c r="A17" s="10">
        <v>16</v>
      </c>
      <c r="B17" s="10">
        <v>15</v>
      </c>
      <c r="C17" s="10">
        <v>1</v>
      </c>
      <c r="D17" s="10">
        <v>3</v>
      </c>
      <c r="E17" s="1">
        <f t="shared" si="1"/>
        <v>4</v>
      </c>
      <c r="F17" s="1">
        <f t="shared" si="0"/>
        <v>1</v>
      </c>
      <c r="G17" s="1"/>
    </row>
    <row r="18" spans="1:7" x14ac:dyDescent="0.25">
      <c r="A18" s="10">
        <v>17</v>
      </c>
      <c r="B18" s="10">
        <v>13</v>
      </c>
      <c r="C18" s="10">
        <v>1</v>
      </c>
      <c r="D18" s="10">
        <v>2</v>
      </c>
      <c r="E18" s="1">
        <f t="shared" si="1"/>
        <v>3</v>
      </c>
      <c r="F18" s="1">
        <f t="shared" si="0"/>
        <v>1</v>
      </c>
      <c r="G18" s="1"/>
    </row>
    <row r="19" spans="1:7" x14ac:dyDescent="0.25">
      <c r="A19" s="10">
        <v>18</v>
      </c>
      <c r="B19" s="10">
        <v>20</v>
      </c>
      <c r="C19" s="10">
        <v>0</v>
      </c>
      <c r="D19" s="10">
        <v>2</v>
      </c>
      <c r="E19" s="1">
        <f t="shared" si="1"/>
        <v>2</v>
      </c>
      <c r="F19" s="1">
        <f t="shared" si="0"/>
        <v>1</v>
      </c>
      <c r="G19" s="1"/>
    </row>
    <row r="20" spans="1:7" x14ac:dyDescent="0.25">
      <c r="A20" s="10">
        <v>19</v>
      </c>
      <c r="B20" s="10">
        <v>12</v>
      </c>
      <c r="C20" s="10">
        <v>0</v>
      </c>
      <c r="D20" s="10">
        <v>1</v>
      </c>
      <c r="E20" s="1">
        <f t="shared" si="1"/>
        <v>1</v>
      </c>
      <c r="F20" s="1">
        <f t="shared" si="0"/>
        <v>0</v>
      </c>
      <c r="G20" s="1"/>
    </row>
    <row r="21" spans="1:7" x14ac:dyDescent="0.25">
      <c r="A21" s="10">
        <v>20</v>
      </c>
      <c r="B21" s="10">
        <v>10</v>
      </c>
      <c r="C21" s="10">
        <v>0</v>
      </c>
      <c r="D21" s="10">
        <v>0</v>
      </c>
      <c r="E21" s="1">
        <f t="shared" si="1"/>
        <v>0</v>
      </c>
      <c r="F21" s="1">
        <f t="shared" si="0"/>
        <v>0</v>
      </c>
      <c r="G21" s="1"/>
    </row>
    <row r="22" spans="1:7" x14ac:dyDescent="0.25">
      <c r="A22" s="1"/>
      <c r="B22" s="1"/>
      <c r="C22" s="1">
        <f>SUM(C2:C21)</f>
        <v>142</v>
      </c>
      <c r="D22" s="1">
        <f>SUM(D2:D21)</f>
        <v>45</v>
      </c>
      <c r="E22" s="1"/>
      <c r="F22" s="1"/>
      <c r="G22" s="1"/>
    </row>
    <row r="23" spans="1:7" x14ac:dyDescent="0.25">
      <c r="C23" t="s">
        <v>51</v>
      </c>
      <c r="D23" t="s">
        <v>52</v>
      </c>
      <c r="F23" t="s">
        <v>50</v>
      </c>
    </row>
  </sheetData>
  <sortState ref="A2:B21">
    <sortCondition ref="A2"/>
  </sortState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List1</vt:lpstr>
      <vt:lpstr>List2</vt:lpstr>
      <vt:lpstr>List3</vt:lpstr>
      <vt:lpstr>List4</vt:lpstr>
      <vt:lpstr>List5</vt:lpstr>
      <vt:lpstr>List6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Michal</cp:lastModifiedBy>
  <dcterms:created xsi:type="dcterms:W3CDTF">2017-04-09T17:39:08Z</dcterms:created>
  <dcterms:modified xsi:type="dcterms:W3CDTF">2017-04-10T16:27:11Z</dcterms:modified>
</cp:coreProperties>
</file>